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1"/>
  </bookViews>
  <sheets>
    <sheet name="Pla de Millores" sheetId="1" r:id="rId1"/>
    <sheet name="Pla per ordre" sheetId="2" r:id="rId2"/>
    <sheet name="Prod" sheetId="3" r:id="rId3"/>
  </sheets>
  <externalReferences>
    <externalReference r:id="rId6"/>
    <externalReference r:id="rId7"/>
  </externalReferences>
  <definedNames>
    <definedName name="_xlnm._FilterDatabase" localSheetId="0" hidden="1">'Pla de Millores'!$A$1:$L$50</definedName>
    <definedName name="_xlnm._FilterDatabase" localSheetId="2" hidden="1">'Prod'!$A$1:$L$94</definedName>
  </definedNames>
  <calcPr fullCalcOnLoad="1"/>
</workbook>
</file>

<file path=xl/sharedStrings.xml><?xml version="1.0" encoding="utf-8"?>
<sst xmlns="http://schemas.openxmlformats.org/spreadsheetml/2006/main" count="485" uniqueCount="98">
  <si>
    <t>Rodals</t>
  </si>
  <si>
    <t>Quarters</t>
  </si>
  <si>
    <t>Superfície</t>
  </si>
  <si>
    <t>Vol m3 Ps</t>
  </si>
  <si>
    <t>Vol m3 Pu</t>
  </si>
  <si>
    <t>Vol m3 aa</t>
  </si>
  <si>
    <t>TOT Vol</t>
  </si>
  <si>
    <t>Creix m3/any Ps</t>
  </si>
  <si>
    <t>Creix m3/any Pu</t>
  </si>
  <si>
    <t>Creix m3/any aa</t>
  </si>
  <si>
    <t>Creix tot</t>
  </si>
  <si>
    <t>3h</t>
  </si>
  <si>
    <t>A1</t>
  </si>
  <si>
    <t>A</t>
  </si>
  <si>
    <t>3i</t>
  </si>
  <si>
    <t>4a</t>
  </si>
  <si>
    <t>4b</t>
  </si>
  <si>
    <t>4c</t>
  </si>
  <si>
    <t>4d</t>
  </si>
  <si>
    <t>4g</t>
  </si>
  <si>
    <t>4h</t>
  </si>
  <si>
    <t>4i</t>
  </si>
  <si>
    <t>4j</t>
  </si>
  <si>
    <t>4k</t>
  </si>
  <si>
    <t>4l</t>
  </si>
  <si>
    <t>4n</t>
  </si>
  <si>
    <t>4t</t>
  </si>
  <si>
    <t>13f</t>
  </si>
  <si>
    <t>13j</t>
  </si>
  <si>
    <t>13k</t>
  </si>
  <si>
    <t>13l</t>
  </si>
  <si>
    <t>13m</t>
  </si>
  <si>
    <t>13o</t>
  </si>
  <si>
    <t>6b</t>
  </si>
  <si>
    <t>A3</t>
  </si>
  <si>
    <t>6d</t>
  </si>
  <si>
    <t>7d</t>
  </si>
  <si>
    <t>8b</t>
  </si>
  <si>
    <t>14b</t>
  </si>
  <si>
    <t>14c</t>
  </si>
  <si>
    <t>15b</t>
  </si>
  <si>
    <t>15c</t>
  </si>
  <si>
    <t>15d</t>
  </si>
  <si>
    <t>15e</t>
  </si>
  <si>
    <t>15f</t>
  </si>
  <si>
    <t>4q</t>
  </si>
  <si>
    <t>A4</t>
  </si>
  <si>
    <t>4u</t>
  </si>
  <si>
    <t>5a</t>
  </si>
  <si>
    <t>5b</t>
  </si>
  <si>
    <t>5i</t>
  </si>
  <si>
    <t>5k</t>
  </si>
  <si>
    <t>5l</t>
  </si>
  <si>
    <t>5m</t>
  </si>
  <si>
    <t>5o</t>
  </si>
  <si>
    <t>6a</t>
  </si>
  <si>
    <t>6e</t>
  </si>
  <si>
    <t>6i</t>
  </si>
  <si>
    <t>6j</t>
  </si>
  <si>
    <t>6l</t>
  </si>
  <si>
    <t>7a</t>
  </si>
  <si>
    <t>7c</t>
  </si>
  <si>
    <t>7j</t>
  </si>
  <si>
    <t>8h</t>
  </si>
  <si>
    <t>9a</t>
  </si>
  <si>
    <t>14h</t>
  </si>
  <si>
    <t>14i</t>
  </si>
  <si>
    <t>15g</t>
  </si>
  <si>
    <t>4r</t>
  </si>
  <si>
    <t>AGD</t>
  </si>
  <si>
    <t>B</t>
  </si>
  <si>
    <t>5f</t>
  </si>
  <si>
    <t>5g</t>
  </si>
  <si>
    <t>5h</t>
  </si>
  <si>
    <t>6c</t>
  </si>
  <si>
    <t>6f</t>
  </si>
  <si>
    <t>6g</t>
  </si>
  <si>
    <t>6k</t>
  </si>
  <si>
    <t>7h</t>
  </si>
  <si>
    <t>7i</t>
  </si>
  <si>
    <t>11b</t>
  </si>
  <si>
    <t>11d</t>
  </si>
  <si>
    <t>Cabuda periòdica</t>
  </si>
  <si>
    <t>Volum Rd productors</t>
  </si>
  <si>
    <t>Creixement Rd productors</t>
  </si>
  <si>
    <t>Possibilitat</t>
  </si>
  <si>
    <t>Productors sns T.regeneració</t>
  </si>
  <si>
    <t>Total productor</t>
  </si>
  <si>
    <t>T. Regeneració</t>
  </si>
  <si>
    <t>Sup reg PE</t>
  </si>
  <si>
    <t>Sup reg Any</t>
  </si>
  <si>
    <t>Sup de millora en PG</t>
  </si>
  <si>
    <t>Sup de millora en PE</t>
  </si>
  <si>
    <t>Possibilitat global</t>
  </si>
  <si>
    <t>Volum total</t>
  </si>
  <si>
    <t>Creixement total</t>
  </si>
  <si>
    <t>A5</t>
  </si>
  <si>
    <t>A2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</si>
</sst>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71" fontId="3" fillId="2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71" fontId="3" fillId="4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2" fontId="3" fillId="0" borderId="3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0" borderId="8" xfId="0" applyNumberFormat="1" applyFont="1" applyBorder="1" applyAlignment="1">
      <alignment/>
    </xf>
    <xf numFmtId="2" fontId="3" fillId="2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2" fontId="0" fillId="3" borderId="0" xfId="0" applyNumberFormat="1" applyFill="1" applyAlignment="1">
      <alignment/>
    </xf>
    <xf numFmtId="2" fontId="3" fillId="3" borderId="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A\Mis%20documentos\Els%20meus%20projectes\Anas\Nous%20c&#224;lculs\Superfic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A\Mis%20documentos\Els%20meus%20projectes\Anas\Nous%20c&#224;lculs\Posssibili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fície"/>
      <sheetName val="Hoja2"/>
      <sheetName val="Hoja3"/>
    </sheetNames>
    <sheetDataSet>
      <sheetData sheetId="0">
        <row r="1">
          <cell r="A1" t="str">
            <v>Rodals</v>
          </cell>
          <cell r="B1" t="str">
            <v>Superfície</v>
          </cell>
        </row>
        <row r="2">
          <cell r="A2" t="str">
            <v>1a</v>
          </cell>
          <cell r="B2">
            <v>27.1877642</v>
          </cell>
        </row>
        <row r="3">
          <cell r="A3" t="str">
            <v>1b</v>
          </cell>
          <cell r="B3">
            <v>8.287702099999999</v>
          </cell>
        </row>
        <row r="4">
          <cell r="A4" t="str">
            <v>2a</v>
          </cell>
          <cell r="B4">
            <v>31.5090103</v>
          </cell>
        </row>
        <row r="5">
          <cell r="A5" t="str">
            <v>3a</v>
          </cell>
          <cell r="B5">
            <v>0.6508552</v>
          </cell>
        </row>
        <row r="6">
          <cell r="A6" t="str">
            <v>3b</v>
          </cell>
          <cell r="B6">
            <v>0.690782</v>
          </cell>
        </row>
        <row r="7">
          <cell r="A7" t="str">
            <v>3c</v>
          </cell>
          <cell r="B7">
            <v>0.8084143</v>
          </cell>
        </row>
        <row r="8">
          <cell r="A8" t="str">
            <v>3d</v>
          </cell>
          <cell r="B8">
            <v>1.8153921</v>
          </cell>
        </row>
        <row r="9">
          <cell r="A9" t="str">
            <v>3e</v>
          </cell>
          <cell r="B9">
            <v>1.0386732</v>
          </cell>
        </row>
        <row r="10">
          <cell r="A10" t="str">
            <v>3f</v>
          </cell>
          <cell r="B10">
            <v>4.287565600000001</v>
          </cell>
        </row>
        <row r="11">
          <cell r="A11" t="str">
            <v>3g</v>
          </cell>
          <cell r="B11">
            <v>1.9864481999999999</v>
          </cell>
        </row>
        <row r="12">
          <cell r="A12" t="str">
            <v>3h</v>
          </cell>
          <cell r="B12">
            <v>1.150992</v>
          </cell>
        </row>
        <row r="13">
          <cell r="A13" t="str">
            <v>3i</v>
          </cell>
          <cell r="B13">
            <v>0.9192570999999999</v>
          </cell>
        </row>
        <row r="14">
          <cell r="A14" t="str">
            <v>4a</v>
          </cell>
          <cell r="B14">
            <v>0.8648547000000001</v>
          </cell>
        </row>
        <row r="15">
          <cell r="A15" t="str">
            <v>4b</v>
          </cell>
          <cell r="B15">
            <v>0.8515959000000001</v>
          </cell>
        </row>
        <row r="16">
          <cell r="A16" t="str">
            <v>4c</v>
          </cell>
          <cell r="B16">
            <v>0.8076008</v>
          </cell>
        </row>
        <row r="17">
          <cell r="A17" t="str">
            <v>4d</v>
          </cell>
          <cell r="B17">
            <v>7.905680499999999</v>
          </cell>
        </row>
        <row r="18">
          <cell r="A18" t="str">
            <v>4e</v>
          </cell>
          <cell r="B18">
            <v>3.9827953000000003</v>
          </cell>
        </row>
        <row r="19">
          <cell r="A19" t="str">
            <v>4f</v>
          </cell>
          <cell r="B19">
            <v>1.7519589</v>
          </cell>
        </row>
        <row r="20">
          <cell r="A20" t="str">
            <v>4g</v>
          </cell>
          <cell r="B20">
            <v>1.3037062</v>
          </cell>
        </row>
        <row r="21">
          <cell r="A21" t="str">
            <v>4h</v>
          </cell>
          <cell r="B21">
            <v>1.5382402</v>
          </cell>
        </row>
        <row r="22">
          <cell r="A22" t="str">
            <v>4i</v>
          </cell>
          <cell r="B22">
            <v>3.8474648</v>
          </cell>
        </row>
        <row r="23">
          <cell r="A23" t="str">
            <v>4j</v>
          </cell>
          <cell r="B23">
            <v>1.9849593</v>
          </cell>
        </row>
        <row r="24">
          <cell r="A24" t="str">
            <v>4k</v>
          </cell>
          <cell r="B24">
            <v>0.9548611000000001</v>
          </cell>
        </row>
        <row r="25">
          <cell r="A25" t="str">
            <v>4l</v>
          </cell>
          <cell r="B25">
            <v>0.9217079</v>
          </cell>
        </row>
        <row r="26">
          <cell r="A26" t="str">
            <v>4m</v>
          </cell>
          <cell r="B26">
            <v>1.7356149</v>
          </cell>
        </row>
        <row r="27">
          <cell r="A27" t="str">
            <v>4n</v>
          </cell>
          <cell r="B27">
            <v>2.7000454</v>
          </cell>
        </row>
        <row r="28">
          <cell r="A28" t="str">
            <v>4o</v>
          </cell>
          <cell r="B28">
            <v>2.0681463</v>
          </cell>
        </row>
        <row r="29">
          <cell r="A29" t="str">
            <v>4p</v>
          </cell>
          <cell r="B29">
            <v>2.8902576</v>
          </cell>
        </row>
        <row r="30">
          <cell r="A30" t="str">
            <v>4q</v>
          </cell>
          <cell r="B30">
            <v>1.7981233</v>
          </cell>
        </row>
        <row r="31">
          <cell r="A31" t="str">
            <v>4r</v>
          </cell>
          <cell r="B31">
            <v>1.4509051</v>
          </cell>
        </row>
        <row r="32">
          <cell r="A32" t="str">
            <v>4s</v>
          </cell>
          <cell r="B32">
            <v>1.5897502000000001</v>
          </cell>
        </row>
        <row r="33">
          <cell r="A33" t="str">
            <v>4t</v>
          </cell>
          <cell r="B33">
            <v>3.199219</v>
          </cell>
        </row>
        <row r="34">
          <cell r="A34" t="str">
            <v>4u</v>
          </cell>
          <cell r="B34">
            <v>0.43088180000000004</v>
          </cell>
        </row>
        <row r="35">
          <cell r="A35" t="str">
            <v>5a</v>
          </cell>
          <cell r="B35">
            <v>2.3740905999999997</v>
          </cell>
        </row>
        <row r="36">
          <cell r="A36" t="str">
            <v>5b</v>
          </cell>
          <cell r="B36">
            <v>0.3555151</v>
          </cell>
        </row>
        <row r="37">
          <cell r="A37" t="str">
            <v>5c</v>
          </cell>
          <cell r="B37">
            <v>0.7885095</v>
          </cell>
        </row>
        <row r="38">
          <cell r="A38" t="str">
            <v>5d</v>
          </cell>
          <cell r="B38">
            <v>1.9778524000000002</v>
          </cell>
        </row>
        <row r="39">
          <cell r="A39" t="str">
            <v>5e</v>
          </cell>
          <cell r="B39">
            <v>1.4899287</v>
          </cell>
        </row>
        <row r="40">
          <cell r="A40" t="str">
            <v>5f</v>
          </cell>
          <cell r="B40">
            <v>0.7716174</v>
          </cell>
        </row>
        <row r="41">
          <cell r="A41" t="str">
            <v>5g</v>
          </cell>
          <cell r="B41">
            <v>1.0845804000000001</v>
          </cell>
        </row>
        <row r="42">
          <cell r="A42" t="str">
            <v>5h</v>
          </cell>
          <cell r="B42">
            <v>1.581914</v>
          </cell>
        </row>
        <row r="43">
          <cell r="A43" t="str">
            <v>5i</v>
          </cell>
          <cell r="B43">
            <v>0.9580927</v>
          </cell>
        </row>
        <row r="44">
          <cell r="A44" t="str">
            <v>5j</v>
          </cell>
          <cell r="B44">
            <v>5.1836986</v>
          </cell>
        </row>
        <row r="45">
          <cell r="A45" t="str">
            <v>5k</v>
          </cell>
          <cell r="B45">
            <v>1.2196926</v>
          </cell>
        </row>
        <row r="46">
          <cell r="A46" t="str">
            <v>5l</v>
          </cell>
          <cell r="B46">
            <v>0.7521388</v>
          </cell>
        </row>
        <row r="47">
          <cell r="A47" t="str">
            <v>5m</v>
          </cell>
          <cell r="B47">
            <v>1.4112149</v>
          </cell>
        </row>
        <row r="48">
          <cell r="A48" t="str">
            <v>5n</v>
          </cell>
          <cell r="B48">
            <v>2.2636123</v>
          </cell>
        </row>
        <row r="49">
          <cell r="A49" t="str">
            <v>5o</v>
          </cell>
          <cell r="B49">
            <v>1.8140403999999999</v>
          </cell>
        </row>
        <row r="50">
          <cell r="A50" t="str">
            <v>5p</v>
          </cell>
          <cell r="B50">
            <v>1.0439333</v>
          </cell>
        </row>
        <row r="51">
          <cell r="A51" t="str">
            <v>5q</v>
          </cell>
          <cell r="B51">
            <v>1.7287577</v>
          </cell>
        </row>
        <row r="52">
          <cell r="A52" t="str">
            <v>6a</v>
          </cell>
          <cell r="B52">
            <v>4.743385</v>
          </cell>
        </row>
        <row r="53">
          <cell r="A53" t="str">
            <v>6b</v>
          </cell>
          <cell r="B53">
            <v>1.6618351999999998</v>
          </cell>
        </row>
        <row r="54">
          <cell r="A54" t="str">
            <v>6c</v>
          </cell>
          <cell r="B54">
            <v>1.2388221</v>
          </cell>
        </row>
        <row r="55">
          <cell r="A55" t="str">
            <v>6d</v>
          </cell>
          <cell r="B55">
            <v>0.6834332000000001</v>
          </cell>
        </row>
        <row r="56">
          <cell r="A56" t="str">
            <v>6e</v>
          </cell>
          <cell r="B56">
            <v>2.0230072</v>
          </cell>
        </row>
        <row r="57">
          <cell r="A57" t="str">
            <v>6f</v>
          </cell>
          <cell r="B57">
            <v>0.3294724</v>
          </cell>
        </row>
        <row r="58">
          <cell r="A58" t="str">
            <v>6g</v>
          </cell>
          <cell r="B58">
            <v>0.9459798</v>
          </cell>
        </row>
        <row r="59">
          <cell r="A59" t="str">
            <v>6h</v>
          </cell>
          <cell r="B59">
            <v>11.193527</v>
          </cell>
        </row>
        <row r="60">
          <cell r="A60" t="str">
            <v>6i</v>
          </cell>
          <cell r="B60">
            <v>2.1499736</v>
          </cell>
        </row>
        <row r="61">
          <cell r="A61" t="str">
            <v>6j</v>
          </cell>
          <cell r="B61">
            <v>1.2004700000000001</v>
          </cell>
        </row>
        <row r="62">
          <cell r="A62" t="str">
            <v>6k</v>
          </cell>
          <cell r="B62">
            <v>3.4832983</v>
          </cell>
        </row>
        <row r="63">
          <cell r="A63" t="str">
            <v>6l</v>
          </cell>
          <cell r="B63">
            <v>2.2016792</v>
          </cell>
        </row>
        <row r="64">
          <cell r="A64" t="str">
            <v>6m</v>
          </cell>
          <cell r="B64">
            <v>2.3104123</v>
          </cell>
        </row>
        <row r="65">
          <cell r="A65" t="str">
            <v>7a</v>
          </cell>
          <cell r="B65">
            <v>0.5689242</v>
          </cell>
        </row>
        <row r="66">
          <cell r="A66" t="str">
            <v>7b</v>
          </cell>
          <cell r="B66">
            <v>0.4975754</v>
          </cell>
        </row>
        <row r="67">
          <cell r="A67" t="str">
            <v>7c</v>
          </cell>
          <cell r="B67">
            <v>1.4153053</v>
          </cell>
        </row>
        <row r="68">
          <cell r="A68" t="str">
            <v>7d</v>
          </cell>
          <cell r="B68">
            <v>7.4099864</v>
          </cell>
        </row>
        <row r="69">
          <cell r="A69" t="str">
            <v>7e</v>
          </cell>
          <cell r="B69">
            <v>3.1487674</v>
          </cell>
        </row>
        <row r="70">
          <cell r="A70" t="str">
            <v>7f</v>
          </cell>
          <cell r="B70">
            <v>0.7011393</v>
          </cell>
        </row>
        <row r="71">
          <cell r="A71" t="str">
            <v>7g</v>
          </cell>
          <cell r="B71">
            <v>0.8124511000000001</v>
          </cell>
        </row>
        <row r="72">
          <cell r="A72" t="str">
            <v>7h</v>
          </cell>
          <cell r="B72">
            <v>3.3093552</v>
          </cell>
        </row>
        <row r="73">
          <cell r="A73" t="str">
            <v>7i</v>
          </cell>
          <cell r="B73">
            <v>1.9518464</v>
          </cell>
        </row>
        <row r="74">
          <cell r="A74" t="str">
            <v>7j</v>
          </cell>
          <cell r="B74">
            <v>3.1318967</v>
          </cell>
        </row>
        <row r="75">
          <cell r="A75" t="str">
            <v>8a</v>
          </cell>
          <cell r="B75">
            <v>1.9395915000000001</v>
          </cell>
        </row>
        <row r="76">
          <cell r="A76" t="str">
            <v>8b</v>
          </cell>
          <cell r="B76">
            <v>0.7658729000000001</v>
          </cell>
        </row>
        <row r="77">
          <cell r="A77" t="str">
            <v>8c</v>
          </cell>
          <cell r="B77">
            <v>1.2452429</v>
          </cell>
        </row>
        <row r="78">
          <cell r="A78" t="str">
            <v>8d</v>
          </cell>
          <cell r="B78">
            <v>4.2374548999999995</v>
          </cell>
        </row>
        <row r="79">
          <cell r="A79" t="str">
            <v>8e</v>
          </cell>
          <cell r="B79">
            <v>2.5959939999999997</v>
          </cell>
        </row>
        <row r="80">
          <cell r="A80" t="str">
            <v>8f</v>
          </cell>
          <cell r="B80">
            <v>0.9741107</v>
          </cell>
        </row>
        <row r="81">
          <cell r="A81" t="str">
            <v>8g</v>
          </cell>
          <cell r="B81">
            <v>13.0760911</v>
          </cell>
        </row>
        <row r="82">
          <cell r="A82" t="str">
            <v>8h</v>
          </cell>
          <cell r="B82">
            <v>2.7337829</v>
          </cell>
        </row>
        <row r="83">
          <cell r="A83" t="str">
            <v>9a</v>
          </cell>
          <cell r="B83">
            <v>4.2306197</v>
          </cell>
        </row>
        <row r="84">
          <cell r="A84" t="str">
            <v>9b</v>
          </cell>
          <cell r="B84">
            <v>0.6747641</v>
          </cell>
        </row>
        <row r="85">
          <cell r="A85" t="str">
            <v>9c</v>
          </cell>
          <cell r="B85">
            <v>3.6403591</v>
          </cell>
        </row>
        <row r="86">
          <cell r="A86" t="str">
            <v>9d</v>
          </cell>
          <cell r="B86">
            <v>7.970781</v>
          </cell>
        </row>
        <row r="87">
          <cell r="A87" t="str">
            <v>9e</v>
          </cell>
          <cell r="B87">
            <v>1.4024687</v>
          </cell>
        </row>
        <row r="88">
          <cell r="A88" t="str">
            <v>10a</v>
          </cell>
          <cell r="B88">
            <v>0.8236363</v>
          </cell>
        </row>
        <row r="89">
          <cell r="A89" t="str">
            <v>10b</v>
          </cell>
          <cell r="B89">
            <v>9.6122375</v>
          </cell>
        </row>
        <row r="90">
          <cell r="A90" t="str">
            <v>10c</v>
          </cell>
          <cell r="B90">
            <v>8.104273</v>
          </cell>
        </row>
        <row r="91">
          <cell r="A91" t="str">
            <v>10d</v>
          </cell>
          <cell r="B91">
            <v>8.811428900000001</v>
          </cell>
        </row>
        <row r="92">
          <cell r="A92" t="str">
            <v>10e</v>
          </cell>
          <cell r="B92">
            <v>8.6508178</v>
          </cell>
        </row>
        <row r="93">
          <cell r="A93" t="str">
            <v>11a</v>
          </cell>
          <cell r="B93">
            <v>4.0311487</v>
          </cell>
        </row>
        <row r="94">
          <cell r="A94" t="str">
            <v>11b</v>
          </cell>
          <cell r="B94">
            <v>9.6402749</v>
          </cell>
        </row>
        <row r="95">
          <cell r="A95" t="str">
            <v>11c</v>
          </cell>
          <cell r="B95">
            <v>13.436397099999999</v>
          </cell>
        </row>
        <row r="96">
          <cell r="A96" t="str">
            <v>11d</v>
          </cell>
          <cell r="B96">
            <v>1.4070658</v>
          </cell>
        </row>
        <row r="97">
          <cell r="A97" t="str">
            <v>11e</v>
          </cell>
          <cell r="B97">
            <v>1.6517462</v>
          </cell>
        </row>
        <row r="98">
          <cell r="A98" t="str">
            <v>12a</v>
          </cell>
          <cell r="B98">
            <v>9.5534887</v>
          </cell>
        </row>
        <row r="99">
          <cell r="A99" t="str">
            <v>12b</v>
          </cell>
          <cell r="B99">
            <v>8.2147575</v>
          </cell>
        </row>
        <row r="100">
          <cell r="A100" t="str">
            <v>12c</v>
          </cell>
          <cell r="B100">
            <v>12.528304799999999</v>
          </cell>
        </row>
        <row r="101">
          <cell r="A101" t="str">
            <v>13a</v>
          </cell>
          <cell r="B101">
            <v>4.0339645</v>
          </cell>
        </row>
        <row r="102">
          <cell r="A102" t="str">
            <v>13b</v>
          </cell>
          <cell r="B102">
            <v>2.0424366999999997</v>
          </cell>
        </row>
        <row r="103">
          <cell r="A103" t="str">
            <v>13c</v>
          </cell>
          <cell r="B103">
            <v>3.4044072</v>
          </cell>
        </row>
        <row r="104">
          <cell r="A104" t="str">
            <v>13d</v>
          </cell>
          <cell r="B104">
            <v>2.5234867</v>
          </cell>
        </row>
        <row r="105">
          <cell r="A105" t="str">
            <v>13e</v>
          </cell>
          <cell r="B105">
            <v>3.7178536</v>
          </cell>
        </row>
        <row r="106">
          <cell r="A106" t="str">
            <v>13f</v>
          </cell>
          <cell r="B106">
            <v>0.7141721999999999</v>
          </cell>
        </row>
        <row r="107">
          <cell r="A107" t="str">
            <v>13g</v>
          </cell>
          <cell r="B107">
            <v>2.2422315</v>
          </cell>
        </row>
        <row r="108">
          <cell r="A108" t="str">
            <v>13h</v>
          </cell>
          <cell r="B108">
            <v>0.8215549000000001</v>
          </cell>
        </row>
        <row r="109">
          <cell r="A109" t="str">
            <v>13i</v>
          </cell>
          <cell r="B109">
            <v>0.8015736</v>
          </cell>
        </row>
        <row r="110">
          <cell r="A110" t="str">
            <v>13j</v>
          </cell>
          <cell r="B110">
            <v>0.3087679</v>
          </cell>
        </row>
        <row r="111">
          <cell r="A111" t="str">
            <v>13k</v>
          </cell>
          <cell r="B111">
            <v>3.0589866</v>
          </cell>
        </row>
        <row r="112">
          <cell r="A112" t="str">
            <v>13l</v>
          </cell>
          <cell r="B112">
            <v>3.7195272</v>
          </cell>
        </row>
        <row r="113">
          <cell r="A113" t="str">
            <v>13m</v>
          </cell>
          <cell r="B113">
            <v>0.513754</v>
          </cell>
        </row>
        <row r="114">
          <cell r="A114" t="str">
            <v>13n</v>
          </cell>
          <cell r="B114">
            <v>2.3656691999999997</v>
          </cell>
        </row>
        <row r="115">
          <cell r="A115" t="str">
            <v>13o</v>
          </cell>
          <cell r="B115">
            <v>0.1591049</v>
          </cell>
        </row>
        <row r="116">
          <cell r="A116" t="str">
            <v>14a</v>
          </cell>
          <cell r="B116">
            <v>2.8176803</v>
          </cell>
        </row>
        <row r="117">
          <cell r="A117" t="str">
            <v>14b</v>
          </cell>
          <cell r="B117">
            <v>0.4664428</v>
          </cell>
        </row>
        <row r="118">
          <cell r="A118" t="str">
            <v>14c</v>
          </cell>
          <cell r="B118">
            <v>3.2943421</v>
          </cell>
        </row>
        <row r="119">
          <cell r="A119" t="str">
            <v>14d</v>
          </cell>
          <cell r="B119">
            <v>6.295051600000001</v>
          </cell>
        </row>
        <row r="120">
          <cell r="A120" t="str">
            <v>14e</v>
          </cell>
          <cell r="B120">
            <v>4.6849048</v>
          </cell>
        </row>
        <row r="121">
          <cell r="A121" t="str">
            <v>14f</v>
          </cell>
          <cell r="B121">
            <v>3.1114918</v>
          </cell>
        </row>
        <row r="122">
          <cell r="A122" t="str">
            <v>14g</v>
          </cell>
          <cell r="B122">
            <v>1.2334188</v>
          </cell>
        </row>
        <row r="123">
          <cell r="A123" t="str">
            <v>14h</v>
          </cell>
          <cell r="B123">
            <v>1.0504418</v>
          </cell>
        </row>
        <row r="124">
          <cell r="A124" t="str">
            <v>14i</v>
          </cell>
          <cell r="B124">
            <v>1.7764999</v>
          </cell>
        </row>
        <row r="125">
          <cell r="A125" t="str">
            <v>14j</v>
          </cell>
          <cell r="B125">
            <v>3.0139608</v>
          </cell>
        </row>
        <row r="126">
          <cell r="A126" t="str">
            <v>15a</v>
          </cell>
          <cell r="B126">
            <v>0.827355</v>
          </cell>
        </row>
        <row r="127">
          <cell r="A127" t="str">
            <v>15b</v>
          </cell>
          <cell r="B127">
            <v>1.4559941</v>
          </cell>
        </row>
        <row r="128">
          <cell r="A128" t="str">
            <v>15c</v>
          </cell>
          <cell r="B128">
            <v>7.9625938</v>
          </cell>
        </row>
        <row r="129">
          <cell r="A129" t="str">
            <v>15d</v>
          </cell>
          <cell r="B129">
            <v>8.8059028</v>
          </cell>
        </row>
        <row r="130">
          <cell r="A130" t="str">
            <v>15e</v>
          </cell>
          <cell r="B130">
            <v>2.1807678</v>
          </cell>
        </row>
        <row r="131">
          <cell r="A131" t="str">
            <v>15f</v>
          </cell>
          <cell r="B131">
            <v>0.43568999999999997</v>
          </cell>
        </row>
        <row r="132">
          <cell r="A132" t="str">
            <v>15g</v>
          </cell>
          <cell r="B132">
            <v>1.7064164000000002</v>
          </cell>
        </row>
        <row r="133">
          <cell r="B133">
            <v>432.3221136000002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ix"/>
      <sheetName val="Prod"/>
      <sheetName val="TOTS"/>
      <sheetName val="Vol"/>
    </sheetNames>
    <sheetDataSet>
      <sheetData sheetId="0">
        <row r="1">
          <cell r="A1" t="str">
            <v>ROD</v>
          </cell>
          <cell r="B1" t="str">
            <v>pi roig</v>
          </cell>
          <cell r="C1" t="str">
            <v>pi negre</v>
          </cell>
          <cell r="D1" t="str">
            <v>avet</v>
          </cell>
        </row>
        <row r="2">
          <cell r="A2" t="str">
            <v>1a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1b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2a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3a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3b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3c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3d</v>
          </cell>
          <cell r="B8">
            <v>1.0949377716653703</v>
          </cell>
          <cell r="C8">
            <v>0</v>
          </cell>
          <cell r="D8">
            <v>0</v>
          </cell>
        </row>
        <row r="9">
          <cell r="A9" t="str">
            <v>3e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3f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3g</v>
          </cell>
          <cell r="B11">
            <v>0.026216157674983094</v>
          </cell>
          <cell r="C11">
            <v>0</v>
          </cell>
          <cell r="D11">
            <v>0</v>
          </cell>
        </row>
        <row r="12">
          <cell r="A12" t="str">
            <v>3h</v>
          </cell>
          <cell r="B12">
            <v>3.065989728097576</v>
          </cell>
          <cell r="C12">
            <v>0</v>
          </cell>
          <cell r="D12">
            <v>0</v>
          </cell>
        </row>
        <row r="13">
          <cell r="A13" t="str">
            <v>3i</v>
          </cell>
          <cell r="B13">
            <v>7.307674237279244</v>
          </cell>
          <cell r="C13">
            <v>0</v>
          </cell>
          <cell r="D13">
            <v>0</v>
          </cell>
        </row>
        <row r="14">
          <cell r="A14" t="str">
            <v>4a</v>
          </cell>
          <cell r="B14">
            <v>7.307674237279244</v>
          </cell>
          <cell r="C14">
            <v>0</v>
          </cell>
          <cell r="D14">
            <v>0</v>
          </cell>
        </row>
        <row r="15">
          <cell r="A15" t="str">
            <v>4b</v>
          </cell>
          <cell r="B15">
            <v>7.691207687045502</v>
          </cell>
          <cell r="C15">
            <v>0</v>
          </cell>
          <cell r="D15">
            <v>0</v>
          </cell>
        </row>
        <row r="16">
          <cell r="A16" t="str">
            <v>4c</v>
          </cell>
          <cell r="B16">
            <v>2.9487951450081344</v>
          </cell>
          <cell r="C16">
            <v>0</v>
          </cell>
          <cell r="D16">
            <v>0</v>
          </cell>
        </row>
        <row r="17">
          <cell r="A17" t="str">
            <v>4d</v>
          </cell>
          <cell r="B17">
            <v>4.514631838790285</v>
          </cell>
          <cell r="C17">
            <v>0</v>
          </cell>
          <cell r="D17">
            <v>0</v>
          </cell>
        </row>
        <row r="18">
          <cell r="A18" t="str">
            <v>4e</v>
          </cell>
          <cell r="B18">
            <v>9.36368166143554</v>
          </cell>
          <cell r="C18">
            <v>0</v>
          </cell>
          <cell r="D18">
            <v>0.16325364892228192</v>
          </cell>
        </row>
        <row r="19">
          <cell r="A19" t="str">
            <v>4f</v>
          </cell>
          <cell r="B19">
            <v>11.344443211115765</v>
          </cell>
          <cell r="C19">
            <v>0.4578681261900016</v>
          </cell>
          <cell r="D19">
            <v>0.5581269306462463</v>
          </cell>
        </row>
        <row r="20">
          <cell r="A20" t="str">
            <v>4g</v>
          </cell>
          <cell r="B20">
            <v>7.010265596866484</v>
          </cell>
          <cell r="C20">
            <v>0</v>
          </cell>
          <cell r="D20">
            <v>0.3672018323624544</v>
          </cell>
        </row>
        <row r="21">
          <cell r="A21" t="str">
            <v>4h</v>
          </cell>
          <cell r="B21">
            <v>12.121245694800388</v>
          </cell>
          <cell r="C21">
            <v>0</v>
          </cell>
          <cell r="D21">
            <v>0</v>
          </cell>
        </row>
        <row r="22">
          <cell r="A22" t="str">
            <v>4i</v>
          </cell>
          <cell r="B22">
            <v>6.245995620985016</v>
          </cell>
          <cell r="C22">
            <v>0</v>
          </cell>
          <cell r="D22">
            <v>0.8291141263580266</v>
          </cell>
        </row>
        <row r="23">
          <cell r="A23" t="str">
            <v>4j</v>
          </cell>
          <cell r="B23">
            <v>6.987703313534597</v>
          </cell>
          <cell r="C23">
            <v>0</v>
          </cell>
          <cell r="D23">
            <v>0.0887778099583501</v>
          </cell>
        </row>
        <row r="24">
          <cell r="A24" t="str">
            <v>4k</v>
          </cell>
          <cell r="B24">
            <v>4.567717436537336</v>
          </cell>
          <cell r="C24">
            <v>0</v>
          </cell>
          <cell r="D24">
            <v>0</v>
          </cell>
        </row>
        <row r="25">
          <cell r="A25" t="str">
            <v>4l</v>
          </cell>
          <cell r="B25">
            <v>8.871543494527542</v>
          </cell>
          <cell r="C25">
            <v>0</v>
          </cell>
          <cell r="D25">
            <v>0</v>
          </cell>
        </row>
        <row r="26">
          <cell r="A26" t="str">
            <v>4m</v>
          </cell>
          <cell r="B26">
            <v>10.238368376633321</v>
          </cell>
          <cell r="C26">
            <v>0</v>
          </cell>
          <cell r="D26">
            <v>0.0996381220411716</v>
          </cell>
        </row>
        <row r="27">
          <cell r="A27" t="str">
            <v>4n</v>
          </cell>
          <cell r="B27">
            <v>5.393440788469248</v>
          </cell>
          <cell r="C27">
            <v>0</v>
          </cell>
          <cell r="D27">
            <v>0</v>
          </cell>
        </row>
        <row r="28">
          <cell r="A28" t="str">
            <v>4o</v>
          </cell>
          <cell r="B28">
            <v>5.393440788469248</v>
          </cell>
          <cell r="C28">
            <v>0</v>
          </cell>
          <cell r="D28">
            <v>1.451243467523622</v>
          </cell>
        </row>
        <row r="29">
          <cell r="A29" t="str">
            <v>4p</v>
          </cell>
          <cell r="B29">
            <v>3.91615039282329</v>
          </cell>
          <cell r="C29">
            <v>0</v>
          </cell>
          <cell r="D29">
            <v>2.4047171164297345</v>
          </cell>
        </row>
        <row r="30">
          <cell r="A30" t="str">
            <v>4q</v>
          </cell>
          <cell r="B30">
            <v>3.225842843344102</v>
          </cell>
          <cell r="C30">
            <v>0.8176948230014183</v>
          </cell>
          <cell r="D30">
            <v>4.42251353522743</v>
          </cell>
        </row>
        <row r="31">
          <cell r="A31" t="str">
            <v>4r</v>
          </cell>
          <cell r="B31">
            <v>2.87575052022819</v>
          </cell>
          <cell r="C31">
            <v>0</v>
          </cell>
          <cell r="D31">
            <v>2.065617196020974</v>
          </cell>
        </row>
        <row r="32">
          <cell r="A32" t="str">
            <v>4s</v>
          </cell>
          <cell r="B32">
            <v>5.498003636167535</v>
          </cell>
          <cell r="C32">
            <v>0</v>
          </cell>
          <cell r="D32">
            <v>2.3726897092136143</v>
          </cell>
        </row>
        <row r="33">
          <cell r="A33" t="str">
            <v>4t</v>
          </cell>
          <cell r="B33">
            <v>5.742705613068157</v>
          </cell>
          <cell r="C33">
            <v>0</v>
          </cell>
          <cell r="D33">
            <v>0.5053810610985376</v>
          </cell>
        </row>
        <row r="34">
          <cell r="A34" t="str">
            <v>4u</v>
          </cell>
          <cell r="B34">
            <v>3.1596343343048945</v>
          </cell>
          <cell r="C34">
            <v>0</v>
          </cell>
          <cell r="D34">
            <v>2.892068079276015</v>
          </cell>
        </row>
        <row r="35">
          <cell r="A35" t="str">
            <v>5a</v>
          </cell>
          <cell r="B35">
            <v>3.572668511329384</v>
          </cell>
          <cell r="C35">
            <v>0.43970463593284465</v>
          </cell>
          <cell r="D35">
            <v>3.1294313327637413</v>
          </cell>
        </row>
        <row r="36">
          <cell r="A36" t="str">
            <v>5b</v>
          </cell>
          <cell r="B36">
            <v>2.452788597358083</v>
          </cell>
          <cell r="C36">
            <v>1.8894468219115739</v>
          </cell>
          <cell r="D36">
            <v>2.4861765812045657</v>
          </cell>
        </row>
        <row r="37">
          <cell r="A37" t="str">
            <v>5c</v>
          </cell>
          <cell r="B37">
            <v>0.6594842750662271</v>
          </cell>
          <cell r="C37">
            <v>3.9572718406732044</v>
          </cell>
          <cell r="D37">
            <v>5.842372845383042</v>
          </cell>
        </row>
        <row r="38">
          <cell r="A38" t="str">
            <v>5d</v>
          </cell>
          <cell r="B38">
            <v>2.9228216876776307</v>
          </cell>
          <cell r="C38">
            <v>2.9050969560652047</v>
          </cell>
          <cell r="D38">
            <v>4.203978161605043</v>
          </cell>
        </row>
        <row r="39">
          <cell r="A39" t="str">
            <v>5e</v>
          </cell>
          <cell r="B39">
            <v>0</v>
          </cell>
          <cell r="C39">
            <v>8.217539299455474</v>
          </cell>
          <cell r="D39">
            <v>8.198834546834819</v>
          </cell>
        </row>
        <row r="40">
          <cell r="A40" t="str">
            <v>5f</v>
          </cell>
          <cell r="B40">
            <v>0</v>
          </cell>
          <cell r="C40">
            <v>16.70698725461221</v>
          </cell>
          <cell r="D40">
            <v>0.947797408419785</v>
          </cell>
        </row>
        <row r="41">
          <cell r="A41" t="str">
            <v>5g</v>
          </cell>
          <cell r="B41">
            <v>0</v>
          </cell>
          <cell r="C41">
            <v>8.879092280159032</v>
          </cell>
          <cell r="D41">
            <v>2.023990462177757</v>
          </cell>
        </row>
        <row r="42">
          <cell r="A42" t="str">
            <v>5h</v>
          </cell>
          <cell r="B42">
            <v>9.405516926701775</v>
          </cell>
          <cell r="C42">
            <v>0</v>
          </cell>
          <cell r="D42">
            <v>0.30095692369650934</v>
          </cell>
        </row>
        <row r="43">
          <cell r="A43" t="str">
            <v>5i</v>
          </cell>
          <cell r="B43">
            <v>5.071513134568745</v>
          </cell>
          <cell r="C43">
            <v>3.136081851629572</v>
          </cell>
          <cell r="D43">
            <v>1.6090581318116648</v>
          </cell>
        </row>
        <row r="44">
          <cell r="A44" t="str">
            <v>5j</v>
          </cell>
          <cell r="B44">
            <v>3.941686179265374</v>
          </cell>
          <cell r="C44">
            <v>2.364236534122413</v>
          </cell>
          <cell r="D44">
            <v>3.4486386005375915</v>
          </cell>
        </row>
        <row r="45">
          <cell r="A45" t="str">
            <v>5k</v>
          </cell>
          <cell r="B45">
            <v>3.8192546361769413</v>
          </cell>
          <cell r="C45">
            <v>0</v>
          </cell>
          <cell r="D45">
            <v>6.442539915158765</v>
          </cell>
        </row>
        <row r="46">
          <cell r="A46" t="str">
            <v>5l</v>
          </cell>
          <cell r="B46">
            <v>3.2321929852166438</v>
          </cell>
          <cell r="C46">
            <v>0</v>
          </cell>
          <cell r="D46">
            <v>1.7640791530124533</v>
          </cell>
        </row>
        <row r="47">
          <cell r="A47" t="str">
            <v>5m</v>
          </cell>
          <cell r="B47">
            <v>4.560140641833816</v>
          </cell>
          <cell r="C47">
            <v>0</v>
          </cell>
          <cell r="D47">
            <v>4.463653344236821</v>
          </cell>
        </row>
        <row r="48">
          <cell r="A48" t="str">
            <v>5n</v>
          </cell>
          <cell r="B48">
            <v>6.795029491637991</v>
          </cell>
          <cell r="C48">
            <v>0.8145381917530844</v>
          </cell>
          <cell r="D48">
            <v>1.353320536154402</v>
          </cell>
        </row>
        <row r="49">
          <cell r="A49" t="str">
            <v>5o</v>
          </cell>
          <cell r="B49">
            <v>7.66028433107318</v>
          </cell>
          <cell r="C49">
            <v>0</v>
          </cell>
          <cell r="D49">
            <v>3.938894691706002</v>
          </cell>
        </row>
        <row r="50">
          <cell r="A50" t="str">
            <v>5p</v>
          </cell>
          <cell r="B50">
            <v>4.79010134725291</v>
          </cell>
          <cell r="C50">
            <v>0</v>
          </cell>
          <cell r="D50">
            <v>0.274022842088529</v>
          </cell>
        </row>
        <row r="51">
          <cell r="A51" t="str">
            <v>5q</v>
          </cell>
          <cell r="B51">
            <v>9.701823614388472</v>
          </cell>
          <cell r="C51">
            <v>0</v>
          </cell>
          <cell r="D51">
            <v>0</v>
          </cell>
        </row>
        <row r="52">
          <cell r="A52" t="str">
            <v>6a</v>
          </cell>
          <cell r="B52">
            <v>0</v>
          </cell>
          <cell r="C52">
            <v>3.961823654286312</v>
          </cell>
          <cell r="D52">
            <v>8.532888516190939</v>
          </cell>
        </row>
        <row r="53">
          <cell r="A53" t="str">
            <v>6b</v>
          </cell>
          <cell r="B53">
            <v>0</v>
          </cell>
          <cell r="C53">
            <v>0</v>
          </cell>
          <cell r="D53">
            <v>14.21567215422973</v>
          </cell>
        </row>
        <row r="54">
          <cell r="A54" t="str">
            <v>6c</v>
          </cell>
          <cell r="B54">
            <v>0</v>
          </cell>
          <cell r="C54">
            <v>7.39024320432313</v>
          </cell>
          <cell r="D54">
            <v>0.8569770408884405</v>
          </cell>
        </row>
        <row r="55">
          <cell r="A55" t="str">
            <v>6d</v>
          </cell>
          <cell r="B55">
            <v>0</v>
          </cell>
          <cell r="C55">
            <v>0.9762543840352544</v>
          </cell>
          <cell r="D55">
            <v>7.848807326111332</v>
          </cell>
        </row>
        <row r="56">
          <cell r="A56" t="str">
            <v>6e</v>
          </cell>
          <cell r="B56">
            <v>0</v>
          </cell>
          <cell r="C56">
            <v>4.205046940116714</v>
          </cell>
          <cell r="D56">
            <v>12.560388633595569</v>
          </cell>
        </row>
        <row r="57">
          <cell r="A57" t="str">
            <v>6f</v>
          </cell>
          <cell r="B57">
            <v>0</v>
          </cell>
          <cell r="C57">
            <v>2.0940052142737096</v>
          </cell>
          <cell r="D57">
            <v>7.7227389354013924</v>
          </cell>
        </row>
        <row r="58">
          <cell r="A58" t="str">
            <v>6g</v>
          </cell>
          <cell r="B58">
            <v>0</v>
          </cell>
          <cell r="C58">
            <v>7.885782540706211</v>
          </cell>
          <cell r="D58">
            <v>1.6876440005182953</v>
          </cell>
        </row>
        <row r="59">
          <cell r="A59" t="str">
            <v>6h</v>
          </cell>
          <cell r="B59">
            <v>0</v>
          </cell>
          <cell r="C59">
            <v>1.5433370439764713</v>
          </cell>
          <cell r="D59">
            <v>5.217700109614666</v>
          </cell>
        </row>
        <row r="60">
          <cell r="A60" t="str">
            <v>6i</v>
          </cell>
          <cell r="B60">
            <v>2.452788597358083</v>
          </cell>
          <cell r="C60">
            <v>1.8894468219115739</v>
          </cell>
          <cell r="D60">
            <v>2.4861765812045657</v>
          </cell>
        </row>
        <row r="61">
          <cell r="A61" t="str">
            <v>6j</v>
          </cell>
          <cell r="B61">
            <v>4.708981220394922</v>
          </cell>
          <cell r="C61">
            <v>2.2917231753387934</v>
          </cell>
          <cell r="D61">
            <v>4.539522593191625</v>
          </cell>
        </row>
        <row r="62">
          <cell r="A62" t="str">
            <v>6k</v>
          </cell>
          <cell r="B62">
            <v>0.6594842750662271</v>
          </cell>
          <cell r="C62">
            <v>3.9572718406732044</v>
          </cell>
          <cell r="D62">
            <v>5.842372845383042</v>
          </cell>
        </row>
        <row r="63">
          <cell r="A63" t="str">
            <v>6l</v>
          </cell>
          <cell r="B63">
            <v>7.684005973477853</v>
          </cell>
          <cell r="C63">
            <v>5.072512947477227</v>
          </cell>
          <cell r="D63">
            <v>3.9453023154280915</v>
          </cell>
        </row>
        <row r="64">
          <cell r="A64" t="str">
            <v>6m</v>
          </cell>
          <cell r="B64">
            <v>0</v>
          </cell>
          <cell r="C64">
            <v>8.217539299455474</v>
          </cell>
          <cell r="D64">
            <v>8.198834546834819</v>
          </cell>
        </row>
        <row r="65">
          <cell r="A65" t="str">
            <v>7a</v>
          </cell>
          <cell r="B65">
            <v>0</v>
          </cell>
          <cell r="C65">
            <v>3.6567630714825157</v>
          </cell>
          <cell r="D65">
            <v>1.2481099750380553</v>
          </cell>
        </row>
        <row r="66">
          <cell r="A66" t="str">
            <v>7b</v>
          </cell>
          <cell r="B66">
            <v>0</v>
          </cell>
          <cell r="C66">
            <v>0.9762543840352544</v>
          </cell>
          <cell r="D66">
            <v>2.8645630342168253</v>
          </cell>
        </row>
        <row r="67">
          <cell r="A67" t="str">
            <v>7c</v>
          </cell>
          <cell r="B67">
            <v>1.02012716541846</v>
          </cell>
          <cell r="C67">
            <v>2.4969390167932484</v>
          </cell>
          <cell r="D67">
            <v>0.5342914140036248</v>
          </cell>
        </row>
        <row r="68">
          <cell r="A68" t="str">
            <v>7d</v>
          </cell>
          <cell r="B68">
            <v>0</v>
          </cell>
          <cell r="C68">
            <v>0</v>
          </cell>
          <cell r="D68">
            <v>11.867163333333314</v>
          </cell>
        </row>
        <row r="69">
          <cell r="A69" t="str">
            <v>7e</v>
          </cell>
          <cell r="B69">
            <v>0</v>
          </cell>
          <cell r="C69">
            <v>3.3139842065966065</v>
          </cell>
          <cell r="D69">
            <v>2.1194539859379558</v>
          </cell>
        </row>
        <row r="70">
          <cell r="A70" t="str">
            <v>7f</v>
          </cell>
          <cell r="B70">
            <v>1.5287862107857277</v>
          </cell>
          <cell r="C70">
            <v>5.109451766861152</v>
          </cell>
          <cell r="D70">
            <v>1.8457156486976811</v>
          </cell>
        </row>
        <row r="71">
          <cell r="A71" t="str">
            <v>7g</v>
          </cell>
          <cell r="B71">
            <v>0</v>
          </cell>
          <cell r="C71">
            <v>3.2295092739625453</v>
          </cell>
          <cell r="D71">
            <v>0.6371468708666319</v>
          </cell>
        </row>
        <row r="72">
          <cell r="A72" t="str">
            <v>7h</v>
          </cell>
          <cell r="B72">
            <v>0</v>
          </cell>
          <cell r="C72">
            <v>3.687284992849522</v>
          </cell>
          <cell r="D72">
            <v>9.905783672309969</v>
          </cell>
        </row>
        <row r="73">
          <cell r="A73" t="str">
            <v>7i</v>
          </cell>
          <cell r="B73">
            <v>1.3589199377562131</v>
          </cell>
          <cell r="C73">
            <v>0.5768275965695435</v>
          </cell>
          <cell r="D73">
            <v>2.1517476260175146</v>
          </cell>
        </row>
        <row r="74">
          <cell r="A74" t="str">
            <v>7j</v>
          </cell>
          <cell r="B74">
            <v>0</v>
          </cell>
          <cell r="C74">
            <v>7.446069484448129</v>
          </cell>
          <cell r="D74">
            <v>2.288082705971383</v>
          </cell>
        </row>
        <row r="75">
          <cell r="A75" t="str">
            <v>8a</v>
          </cell>
          <cell r="B75">
            <v>0</v>
          </cell>
          <cell r="C75">
            <v>1.102962187753763</v>
          </cell>
          <cell r="D75">
            <v>3.087274132306733</v>
          </cell>
        </row>
        <row r="76">
          <cell r="A76" t="str">
            <v>8b</v>
          </cell>
          <cell r="B76">
            <v>0</v>
          </cell>
          <cell r="C76">
            <v>0</v>
          </cell>
          <cell r="D76">
            <v>12.0577724552749</v>
          </cell>
        </row>
        <row r="77">
          <cell r="A77" t="str">
            <v>8c</v>
          </cell>
          <cell r="B77">
            <v>3.9286861394069037</v>
          </cell>
          <cell r="C77">
            <v>0.8610198722049109</v>
          </cell>
          <cell r="D77">
            <v>0.5546582429579977</v>
          </cell>
        </row>
        <row r="78">
          <cell r="A78" t="str">
            <v>8d</v>
          </cell>
          <cell r="B78">
            <v>5.760808278235294</v>
          </cell>
          <cell r="C78">
            <v>0</v>
          </cell>
          <cell r="D78">
            <v>1.4279940741729913</v>
          </cell>
        </row>
        <row r="79">
          <cell r="A79" t="str">
            <v>8e</v>
          </cell>
          <cell r="B79">
            <v>0.25522830802550633</v>
          </cell>
          <cell r="C79">
            <v>0</v>
          </cell>
          <cell r="D79">
            <v>0</v>
          </cell>
        </row>
        <row r="80">
          <cell r="A80" t="str">
            <v>8f</v>
          </cell>
          <cell r="B80">
            <v>1.7145490466535078</v>
          </cell>
          <cell r="C80">
            <v>0</v>
          </cell>
          <cell r="D80">
            <v>0.47210716165446925</v>
          </cell>
        </row>
        <row r="81">
          <cell r="A81" t="str">
            <v>8g</v>
          </cell>
          <cell r="B81">
            <v>0</v>
          </cell>
          <cell r="C81">
            <v>0</v>
          </cell>
          <cell r="D81">
            <v>0</v>
          </cell>
        </row>
        <row r="82">
          <cell r="A82" t="str">
            <v>8h</v>
          </cell>
          <cell r="B82">
            <v>2.626150249818446</v>
          </cell>
          <cell r="C82">
            <v>0</v>
          </cell>
          <cell r="D82">
            <v>0.8012438412838678</v>
          </cell>
        </row>
        <row r="83">
          <cell r="A83" t="str">
            <v>9a</v>
          </cell>
          <cell r="B83">
            <v>2.626150249818446</v>
          </cell>
          <cell r="C83">
            <v>0</v>
          </cell>
          <cell r="D83">
            <v>0.8012438412838678</v>
          </cell>
        </row>
        <row r="84">
          <cell r="A84" t="str">
            <v>9b</v>
          </cell>
          <cell r="B84">
            <v>0</v>
          </cell>
          <cell r="C84">
            <v>0</v>
          </cell>
          <cell r="D84">
            <v>0</v>
          </cell>
        </row>
        <row r="85">
          <cell r="A85" t="str">
            <v>9c</v>
          </cell>
          <cell r="B85">
            <v>1.6654932587682165</v>
          </cell>
          <cell r="C85">
            <v>0</v>
          </cell>
          <cell r="D85">
            <v>3.5209029423510168</v>
          </cell>
        </row>
        <row r="86">
          <cell r="A86" t="str">
            <v>9d</v>
          </cell>
          <cell r="B86">
            <v>0</v>
          </cell>
          <cell r="C86">
            <v>0</v>
          </cell>
          <cell r="D86">
            <v>0</v>
          </cell>
        </row>
        <row r="87">
          <cell r="A87" t="str">
            <v>9e</v>
          </cell>
          <cell r="B87">
            <v>0.889230359751255</v>
          </cell>
          <cell r="C87">
            <v>0</v>
          </cell>
          <cell r="D87">
            <v>8.568858201222397</v>
          </cell>
        </row>
        <row r="88">
          <cell r="A88" t="str">
            <v>10a</v>
          </cell>
          <cell r="B88">
            <v>2.626150249818446</v>
          </cell>
          <cell r="C88">
            <v>0</v>
          </cell>
          <cell r="D88">
            <v>0.8012438412838678</v>
          </cell>
        </row>
        <row r="89">
          <cell r="A89" t="str">
            <v>10b</v>
          </cell>
          <cell r="B89">
            <v>0</v>
          </cell>
          <cell r="C89">
            <v>0</v>
          </cell>
          <cell r="D89">
            <v>0</v>
          </cell>
        </row>
        <row r="90">
          <cell r="A90" t="str">
            <v>10c</v>
          </cell>
          <cell r="B90">
            <v>3.2170355080212065</v>
          </cell>
          <cell r="C90">
            <v>0</v>
          </cell>
          <cell r="D90">
            <v>0</v>
          </cell>
        </row>
        <row r="91">
          <cell r="A91" t="str">
            <v>10d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10e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11a</v>
          </cell>
          <cell r="B93">
            <v>15.516162511221776</v>
          </cell>
          <cell r="C93">
            <v>0</v>
          </cell>
          <cell r="D93">
            <v>2.230289296714952</v>
          </cell>
        </row>
        <row r="94">
          <cell r="A94" t="str">
            <v>11b</v>
          </cell>
          <cell r="B94">
            <v>8.377377135496122</v>
          </cell>
          <cell r="C94">
            <v>0</v>
          </cell>
          <cell r="D94">
            <v>28.25904334531336</v>
          </cell>
        </row>
        <row r="95">
          <cell r="A95" t="str">
            <v>11c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11d</v>
          </cell>
          <cell r="B96">
            <v>2.2962895619900094</v>
          </cell>
          <cell r="C96">
            <v>0</v>
          </cell>
          <cell r="D96">
            <v>3.873514224412056</v>
          </cell>
        </row>
        <row r="97">
          <cell r="A97" t="str">
            <v>11e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12a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12b</v>
          </cell>
          <cell r="B99">
            <v>1.9725639733564728</v>
          </cell>
          <cell r="C99">
            <v>0</v>
          </cell>
          <cell r="D99">
            <v>0.0834608224293259</v>
          </cell>
        </row>
        <row r="100">
          <cell r="A100" t="str">
            <v>12c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13a</v>
          </cell>
          <cell r="B101">
            <v>2.1081135237614497</v>
          </cell>
          <cell r="C101">
            <v>0</v>
          </cell>
          <cell r="D101">
            <v>0.9777986119960507</v>
          </cell>
        </row>
        <row r="102">
          <cell r="A102" t="str">
            <v>13b</v>
          </cell>
          <cell r="B102">
            <v>0.3642154520876044</v>
          </cell>
          <cell r="C102">
            <v>0</v>
          </cell>
          <cell r="D102">
            <v>0.2839619886972016</v>
          </cell>
        </row>
        <row r="103">
          <cell r="A103" t="str">
            <v>13c</v>
          </cell>
          <cell r="B103">
            <v>4.694737454684885</v>
          </cell>
          <cell r="C103">
            <v>1.2112666195421902</v>
          </cell>
          <cell r="D103">
            <v>0.8837716859092624</v>
          </cell>
        </row>
        <row r="104">
          <cell r="A104" t="str">
            <v>13d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13e</v>
          </cell>
          <cell r="B105">
            <v>4.313629661373569</v>
          </cell>
          <cell r="C105">
            <v>0</v>
          </cell>
          <cell r="D105">
            <v>0</v>
          </cell>
        </row>
        <row r="106">
          <cell r="A106" t="str">
            <v>13f</v>
          </cell>
          <cell r="B106">
            <v>2.1584464467867805</v>
          </cell>
          <cell r="C106">
            <v>0</v>
          </cell>
          <cell r="D106">
            <v>0</v>
          </cell>
        </row>
        <row r="107">
          <cell r="A107" t="str">
            <v>13g</v>
          </cell>
          <cell r="B107">
            <v>7.4737767587866735</v>
          </cell>
          <cell r="C107">
            <v>0</v>
          </cell>
          <cell r="D107">
            <v>0</v>
          </cell>
        </row>
        <row r="108">
          <cell r="A108" t="str">
            <v>13h</v>
          </cell>
          <cell r="B108">
            <v>0.2780994730225235</v>
          </cell>
          <cell r="C108">
            <v>0</v>
          </cell>
          <cell r="D108">
            <v>0</v>
          </cell>
        </row>
        <row r="109">
          <cell r="A109" t="str">
            <v>13i</v>
          </cell>
          <cell r="C109">
            <v>0</v>
          </cell>
          <cell r="D109">
            <v>0</v>
          </cell>
        </row>
        <row r="110">
          <cell r="A110" t="str">
            <v>13j</v>
          </cell>
          <cell r="B110">
            <v>6.266227388457206</v>
          </cell>
          <cell r="C110">
            <v>0</v>
          </cell>
          <cell r="D110">
            <v>0</v>
          </cell>
        </row>
        <row r="111">
          <cell r="A111" t="str">
            <v>13k</v>
          </cell>
          <cell r="B111">
            <v>6.028388604697917</v>
          </cell>
          <cell r="C111">
            <v>0</v>
          </cell>
          <cell r="D111">
            <v>0.22727822340575654</v>
          </cell>
        </row>
        <row r="112">
          <cell r="A112" t="str">
            <v>13l</v>
          </cell>
          <cell r="B112">
            <v>8.77863713520287</v>
          </cell>
          <cell r="C112">
            <v>0</v>
          </cell>
          <cell r="D112">
            <v>0.06651566770819908</v>
          </cell>
        </row>
        <row r="113">
          <cell r="A113" t="str">
            <v>13m</v>
          </cell>
          <cell r="B113">
            <v>3.6408438570074004</v>
          </cell>
          <cell r="C113">
            <v>0</v>
          </cell>
          <cell r="D113">
            <v>0</v>
          </cell>
        </row>
        <row r="114">
          <cell r="A114" t="str">
            <v>13n</v>
          </cell>
          <cell r="B114">
            <v>6.218147840035015</v>
          </cell>
          <cell r="C114">
            <v>0</v>
          </cell>
          <cell r="D114">
            <v>0.044253525458048046</v>
          </cell>
        </row>
        <row r="115">
          <cell r="A115" t="str">
            <v>13o</v>
          </cell>
          <cell r="B115">
            <v>2.879256552558634</v>
          </cell>
          <cell r="C115">
            <v>0</v>
          </cell>
          <cell r="D115">
            <v>0</v>
          </cell>
        </row>
        <row r="116">
          <cell r="A116" t="str">
            <v>14a</v>
          </cell>
          <cell r="B116">
            <v>0.41135291643213007</v>
          </cell>
          <cell r="C116">
            <v>0.734122064867684</v>
          </cell>
          <cell r="D116">
            <v>4.484652330243232</v>
          </cell>
        </row>
        <row r="117">
          <cell r="A117" t="str">
            <v>14b</v>
          </cell>
          <cell r="C117">
            <v>0</v>
          </cell>
          <cell r="D117">
            <v>14.21567215422973</v>
          </cell>
        </row>
        <row r="118">
          <cell r="A118" t="str">
            <v>14c</v>
          </cell>
          <cell r="B118">
            <v>1.5460571656627948</v>
          </cell>
          <cell r="C118">
            <v>1.6939803642475435</v>
          </cell>
          <cell r="D118">
            <v>8.648570325947848</v>
          </cell>
        </row>
        <row r="119">
          <cell r="A119" t="str">
            <v>14d</v>
          </cell>
          <cell r="B119">
            <v>4.547146145825064</v>
          </cell>
          <cell r="C119">
            <v>1.906309181276267</v>
          </cell>
          <cell r="D119">
            <v>3.9773166215117532</v>
          </cell>
        </row>
        <row r="120">
          <cell r="A120" t="str">
            <v>14e</v>
          </cell>
          <cell r="B120">
            <v>4.694737454684885</v>
          </cell>
          <cell r="C120">
            <v>1.2112666195421902</v>
          </cell>
          <cell r="D120">
            <v>0.8837716859092624</v>
          </cell>
        </row>
        <row r="121">
          <cell r="A121" t="str">
            <v>14f</v>
          </cell>
          <cell r="B121">
            <v>4.658437981660712</v>
          </cell>
          <cell r="C121">
            <v>0.6350427557663691</v>
          </cell>
          <cell r="D121">
            <v>6.439709224322399</v>
          </cell>
        </row>
        <row r="122">
          <cell r="A122" t="str">
            <v>14g</v>
          </cell>
          <cell r="B122">
            <v>4.762523256972888</v>
          </cell>
          <cell r="C122">
            <v>0</v>
          </cell>
          <cell r="D122">
            <v>3.159117988361522</v>
          </cell>
        </row>
        <row r="123">
          <cell r="A123" t="str">
            <v>14h</v>
          </cell>
          <cell r="B123">
            <v>6.162000991684193</v>
          </cell>
          <cell r="C123">
            <v>1.5273042293303751</v>
          </cell>
          <cell r="D123">
            <v>1.3870794459460907</v>
          </cell>
        </row>
        <row r="124">
          <cell r="A124" t="str">
            <v>14i</v>
          </cell>
          <cell r="B124">
            <v>5.4565855120225875</v>
          </cell>
          <cell r="C124">
            <v>0</v>
          </cell>
          <cell r="D124">
            <v>0</v>
          </cell>
        </row>
        <row r="125">
          <cell r="A125" t="str">
            <v>14j</v>
          </cell>
          <cell r="B125">
            <v>2.667320730191869</v>
          </cell>
          <cell r="C125">
            <v>3.720265101650918</v>
          </cell>
          <cell r="D125">
            <v>4.77915484238621</v>
          </cell>
        </row>
        <row r="126">
          <cell r="A126" t="str">
            <v>15a</v>
          </cell>
          <cell r="B126">
            <v>0.41135291643213007</v>
          </cell>
          <cell r="C126">
            <v>0.734122064867684</v>
          </cell>
          <cell r="D126">
            <v>4.484652330243232</v>
          </cell>
        </row>
        <row r="127">
          <cell r="A127" t="str">
            <v>15b</v>
          </cell>
          <cell r="B127">
            <v>0.49360730634877054</v>
          </cell>
          <cell r="C127">
            <v>1.5319045505394642</v>
          </cell>
          <cell r="D127">
            <v>3.3285110496046495</v>
          </cell>
        </row>
        <row r="128">
          <cell r="A128" t="str">
            <v>15c</v>
          </cell>
          <cell r="B128">
            <v>0</v>
          </cell>
          <cell r="C128">
            <v>0</v>
          </cell>
          <cell r="D128">
            <v>14.21567215422973</v>
          </cell>
        </row>
        <row r="129">
          <cell r="A129" t="str">
            <v>15d</v>
          </cell>
          <cell r="B129">
            <v>0</v>
          </cell>
          <cell r="C129">
            <v>0</v>
          </cell>
          <cell r="D129">
            <v>14.21567215422973</v>
          </cell>
        </row>
        <row r="130">
          <cell r="A130" t="str">
            <v>15e</v>
          </cell>
          <cell r="B130">
            <v>0</v>
          </cell>
          <cell r="C130">
            <v>1.5520008292985041</v>
          </cell>
          <cell r="D130">
            <v>4.0750839984425244</v>
          </cell>
        </row>
        <row r="131">
          <cell r="A131" t="str">
            <v>15f</v>
          </cell>
          <cell r="B131">
            <v>1.5460571656627948</v>
          </cell>
          <cell r="C131">
            <v>1.6939803642475435</v>
          </cell>
          <cell r="D131">
            <v>8.648570325947848</v>
          </cell>
        </row>
        <row r="132">
          <cell r="A132" t="str">
            <v>15g</v>
          </cell>
          <cell r="B132">
            <v>0</v>
          </cell>
          <cell r="C132">
            <v>3.961823654286312</v>
          </cell>
          <cell r="D132">
            <v>8.532888516190939</v>
          </cell>
        </row>
      </sheetData>
      <sheetData sheetId="3">
        <row r="1">
          <cell r="A1" t="str">
            <v>rodals</v>
          </cell>
          <cell r="B1" t="str">
            <v>Sup</v>
          </cell>
          <cell r="C1" t="str">
            <v>pi roig(m3)</v>
          </cell>
          <cell r="D1" t="str">
            <v>pi negre (m3)</v>
          </cell>
          <cell r="E1" t="str">
            <v>avet(m3)</v>
          </cell>
        </row>
        <row r="2">
          <cell r="A2" t="str">
            <v>1a</v>
          </cell>
          <cell r="B2">
            <v>27.1877642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1b</v>
          </cell>
          <cell r="B3">
            <v>8.287702099999999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2a</v>
          </cell>
          <cell r="B4">
            <v>31.5090103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3a</v>
          </cell>
          <cell r="B5">
            <v>0.6508552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3b</v>
          </cell>
          <cell r="B6">
            <v>0.690782</v>
          </cell>
          <cell r="C6">
            <v>0</v>
          </cell>
          <cell r="D6">
            <v>0</v>
          </cell>
        </row>
        <row r="7">
          <cell r="A7" t="str">
            <v>3c</v>
          </cell>
          <cell r="B7">
            <v>0.8084143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3d</v>
          </cell>
          <cell r="B8">
            <v>1.8153921</v>
          </cell>
          <cell r="C8">
            <v>55.597053161986615</v>
          </cell>
          <cell r="D8">
            <v>0</v>
          </cell>
          <cell r="E8">
            <v>0</v>
          </cell>
        </row>
        <row r="9">
          <cell r="A9" t="str">
            <v>3e</v>
          </cell>
          <cell r="B9">
            <v>1.0386732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3f</v>
          </cell>
          <cell r="B10">
            <v>4.287565600000001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3g</v>
          </cell>
          <cell r="B11">
            <v>1.9864481999999999</v>
          </cell>
          <cell r="C11">
            <v>0.46124068417744674</v>
          </cell>
          <cell r="D11">
            <v>0</v>
          </cell>
          <cell r="E11">
            <v>0</v>
          </cell>
        </row>
        <row r="12">
          <cell r="A12" t="str">
            <v>3h</v>
          </cell>
          <cell r="B12">
            <v>1.150992</v>
          </cell>
          <cell r="C12">
            <v>84.63153184471709</v>
          </cell>
          <cell r="D12">
            <v>0</v>
          </cell>
          <cell r="E12">
            <v>0</v>
          </cell>
        </row>
        <row r="13">
          <cell r="A13" t="str">
            <v>3i</v>
          </cell>
          <cell r="B13">
            <v>0.9192570999999999</v>
          </cell>
          <cell r="C13">
            <v>165.65103344338328</v>
          </cell>
          <cell r="D13">
            <v>0</v>
          </cell>
          <cell r="E13">
            <v>0</v>
          </cell>
        </row>
        <row r="14">
          <cell r="A14" t="str">
            <v>4a</v>
          </cell>
          <cell r="B14">
            <v>0.8648547000000001</v>
          </cell>
          <cell r="C14">
            <v>155.84766746252728</v>
          </cell>
          <cell r="D14">
            <v>0</v>
          </cell>
          <cell r="E14">
            <v>0</v>
          </cell>
        </row>
        <row r="15">
          <cell r="A15" t="str">
            <v>4b</v>
          </cell>
          <cell r="B15">
            <v>0.8515959000000001</v>
          </cell>
          <cell r="C15">
            <v>169.84543178784355</v>
          </cell>
          <cell r="D15">
            <v>0</v>
          </cell>
          <cell r="E15">
            <v>0</v>
          </cell>
        </row>
        <row r="16">
          <cell r="A16" t="str">
            <v>4c</v>
          </cell>
          <cell r="B16">
            <v>0.8076008</v>
          </cell>
          <cell r="C16">
            <v>45.952782812281306</v>
          </cell>
          <cell r="D16">
            <v>0</v>
          </cell>
          <cell r="E16">
            <v>0</v>
          </cell>
        </row>
        <row r="17">
          <cell r="A17" t="str">
            <v>4d</v>
          </cell>
          <cell r="B17">
            <v>7.905680499999999</v>
          </cell>
          <cell r="C17">
            <v>986.2995902543453</v>
          </cell>
          <cell r="D17">
            <v>0</v>
          </cell>
          <cell r="E17">
            <v>0</v>
          </cell>
        </row>
        <row r="18">
          <cell r="A18" t="str">
            <v>4e</v>
          </cell>
          <cell r="B18">
            <v>3.9827953000000003</v>
          </cell>
          <cell r="C18">
            <v>705.1200768523231</v>
          </cell>
          <cell r="D18">
            <v>0</v>
          </cell>
          <cell r="E18">
            <v>12.364406098978513</v>
          </cell>
        </row>
        <row r="19">
          <cell r="A19" t="str">
            <v>4f</v>
          </cell>
          <cell r="B19">
            <v>1.7519589</v>
          </cell>
          <cell r="C19">
            <v>356.6914601738164</v>
          </cell>
          <cell r="D19">
            <v>10.248921416194536</v>
          </cell>
          <cell r="E19">
            <v>22.93993762049712</v>
          </cell>
        </row>
        <row r="20">
          <cell r="A20" t="str">
            <v>4g</v>
          </cell>
          <cell r="B20">
            <v>1.3037062</v>
          </cell>
          <cell r="C20">
            <v>169.14139164247396</v>
          </cell>
          <cell r="D20">
            <v>0</v>
          </cell>
          <cell r="E20">
            <v>8.945240272538205</v>
          </cell>
        </row>
        <row r="21">
          <cell r="A21" t="str">
            <v>4h</v>
          </cell>
          <cell r="B21">
            <v>1.5382402</v>
          </cell>
          <cell r="C21">
            <v>355.5766975656451</v>
          </cell>
          <cell r="D21">
            <v>0</v>
          </cell>
          <cell r="E21">
            <v>0</v>
          </cell>
        </row>
        <row r="22">
          <cell r="A22" t="str">
            <v>4i</v>
          </cell>
          <cell r="B22">
            <v>3.8474648</v>
          </cell>
          <cell r="C22">
            <v>574.9107846771577</v>
          </cell>
          <cell r="D22">
            <v>0</v>
          </cell>
          <cell r="E22">
            <v>77.77624891668424</v>
          </cell>
        </row>
        <row r="23">
          <cell r="A23" t="str">
            <v>4j</v>
          </cell>
          <cell r="B23">
            <v>1.9849593</v>
          </cell>
          <cell r="C23">
            <v>361.46813366149723</v>
          </cell>
          <cell r="D23">
            <v>0</v>
          </cell>
          <cell r="E23">
            <v>1.671253583217727</v>
          </cell>
        </row>
        <row r="24">
          <cell r="A24" t="str">
            <v>4k</v>
          </cell>
          <cell r="B24">
            <v>0.9548611000000001</v>
          </cell>
          <cell r="C24">
            <v>113.13640687225875</v>
          </cell>
          <cell r="D24">
            <v>0</v>
          </cell>
          <cell r="E24">
            <v>0</v>
          </cell>
        </row>
        <row r="25">
          <cell r="A25" t="str">
            <v>4l</v>
          </cell>
          <cell r="B25">
            <v>0.9217079</v>
          </cell>
          <cell r="C25">
            <v>170.78495488981397</v>
          </cell>
          <cell r="D25">
            <v>0</v>
          </cell>
          <cell r="E25">
            <v>0</v>
          </cell>
        </row>
        <row r="26">
          <cell r="A26" t="str">
            <v>4m</v>
          </cell>
          <cell r="B26">
            <v>1.7356149</v>
          </cell>
          <cell r="C26">
            <v>462.7151053111278</v>
          </cell>
          <cell r="D26">
            <v>0</v>
          </cell>
          <cell r="E26">
            <v>1.96339092200221</v>
          </cell>
        </row>
        <row r="27">
          <cell r="A27" t="str">
            <v>4n</v>
          </cell>
          <cell r="B27">
            <v>2.7000454</v>
          </cell>
          <cell r="C27">
            <v>338.58201651368176</v>
          </cell>
          <cell r="D27">
            <v>0</v>
          </cell>
          <cell r="E27">
            <v>0</v>
          </cell>
        </row>
        <row r="28">
          <cell r="A28" t="str">
            <v>4o</v>
          </cell>
          <cell r="B28">
            <v>2.0681463</v>
          </cell>
          <cell r="C28">
            <v>259.34272982939837</v>
          </cell>
          <cell r="D28">
            <v>0</v>
          </cell>
          <cell r="E28">
            <v>89.30610793311607</v>
          </cell>
        </row>
        <row r="29">
          <cell r="A29" t="str">
            <v>4p</v>
          </cell>
          <cell r="B29">
            <v>2.8902576</v>
          </cell>
          <cell r="C29">
            <v>281.61782123242386</v>
          </cell>
          <cell r="D29">
            <v>0</v>
          </cell>
          <cell r="E29">
            <v>211.66316373089802</v>
          </cell>
        </row>
        <row r="30">
          <cell r="A30" t="str">
            <v>4q</v>
          </cell>
          <cell r="B30">
            <v>1.7981233</v>
          </cell>
          <cell r="C30">
            <v>139.97413837879836</v>
          </cell>
          <cell r="D30">
            <v>37.62488014951995</v>
          </cell>
          <cell r="E30">
            <v>229.93053441404683</v>
          </cell>
        </row>
        <row r="31">
          <cell r="A31" t="str">
            <v>4r</v>
          </cell>
          <cell r="B31">
            <v>1.4509051</v>
          </cell>
          <cell r="C31">
            <v>124.42153650435873</v>
          </cell>
          <cell r="D31">
            <v>0</v>
          </cell>
          <cell r="E31">
            <v>90.49545010468756</v>
          </cell>
        </row>
        <row r="32">
          <cell r="A32" t="str">
            <v>4s</v>
          </cell>
          <cell r="B32">
            <v>1.5897502000000001</v>
          </cell>
          <cell r="C32">
            <v>256.0346004782452</v>
          </cell>
          <cell r="D32">
            <v>0</v>
          </cell>
          <cell r="E32">
            <v>79.77579201740204</v>
          </cell>
        </row>
        <row r="33">
          <cell r="A33" t="str">
            <v>4t</v>
          </cell>
          <cell r="B33">
            <v>3.199219</v>
          </cell>
          <cell r="C33">
            <v>489.3822943935042</v>
          </cell>
          <cell r="D33">
            <v>0</v>
          </cell>
          <cell r="E33">
            <v>36.76361856888042</v>
          </cell>
        </row>
        <row r="34">
          <cell r="A34" t="str">
            <v>4u</v>
          </cell>
          <cell r="B34">
            <v>0.43088180000000004</v>
          </cell>
          <cell r="C34">
            <v>37.791212566876574</v>
          </cell>
          <cell r="D34">
            <v>0</v>
          </cell>
          <cell r="E34">
            <v>31.628626036591363</v>
          </cell>
        </row>
        <row r="35">
          <cell r="A35" t="str">
            <v>5a</v>
          </cell>
          <cell r="B35">
            <v>2.3740905999999997</v>
          </cell>
          <cell r="C35">
            <v>189.6688208237183</v>
          </cell>
          <cell r="D35">
            <v>23.0276342120101</v>
          </cell>
          <cell r="E35">
            <v>197.1060748377385</v>
          </cell>
        </row>
        <row r="36">
          <cell r="A36" t="str">
            <v>5b</v>
          </cell>
          <cell r="B36">
            <v>0.3555151</v>
          </cell>
          <cell r="C36">
            <v>21.720259767676843</v>
          </cell>
          <cell r="D36">
            <v>18.240647985712464</v>
          </cell>
          <cell r="E36">
            <v>23.710374360149046</v>
          </cell>
        </row>
        <row r="37">
          <cell r="A37" t="str">
            <v>5c</v>
          </cell>
          <cell r="B37">
            <v>0.7885095</v>
          </cell>
          <cell r="C37">
            <v>14.116476583929863</v>
          </cell>
          <cell r="D37">
            <v>79.3525172811008</v>
          </cell>
          <cell r="E37">
            <v>143.19045916626249</v>
          </cell>
        </row>
        <row r="38">
          <cell r="A38" t="str">
            <v>5d</v>
          </cell>
          <cell r="B38">
            <v>1.9778524000000002</v>
          </cell>
          <cell r="C38">
            <v>153.48832852224535</v>
          </cell>
          <cell r="D38">
            <v>128.38819858687648</v>
          </cell>
          <cell r="E38">
            <v>192.80576967321386</v>
          </cell>
        </row>
        <row r="39">
          <cell r="A39" t="str">
            <v>5e</v>
          </cell>
          <cell r="B39">
            <v>1.4899287</v>
          </cell>
          <cell r="D39">
            <v>217.56291482306776</v>
          </cell>
          <cell r="E39">
            <v>288.81985798401337</v>
          </cell>
        </row>
        <row r="40">
          <cell r="A40" t="str">
            <v>5f</v>
          </cell>
          <cell r="B40">
            <v>0.7716174</v>
          </cell>
          <cell r="C40">
            <v>0</v>
          </cell>
          <cell r="D40">
            <v>255.52229755557934</v>
          </cell>
          <cell r="E40">
            <v>13.462479208028526</v>
          </cell>
        </row>
        <row r="41">
          <cell r="A41" t="str">
            <v>5g</v>
          </cell>
          <cell r="B41">
            <v>1.0845804000000001</v>
          </cell>
          <cell r="C41">
            <v>0</v>
          </cell>
          <cell r="D41">
            <v>237.56491655184143</v>
          </cell>
          <cell r="E41">
            <v>44.89215204985185</v>
          </cell>
        </row>
        <row r="42">
          <cell r="A42" t="str">
            <v>5h</v>
          </cell>
          <cell r="B42">
            <v>1.581914</v>
          </cell>
          <cell r="C42">
            <v>314.5217607104907</v>
          </cell>
          <cell r="D42">
            <v>0</v>
          </cell>
          <cell r="E42">
            <v>10.311031394953675</v>
          </cell>
        </row>
        <row r="43">
          <cell r="A43" t="str">
            <v>5i</v>
          </cell>
          <cell r="B43">
            <v>0.9580927</v>
          </cell>
          <cell r="C43">
            <v>131.9104718725556</v>
          </cell>
          <cell r="D43">
            <v>79.11588392016887</v>
          </cell>
          <cell r="E43">
            <v>40.93422431035702</v>
          </cell>
        </row>
        <row r="44">
          <cell r="A44" t="str">
            <v>5j</v>
          </cell>
          <cell r="B44">
            <v>5.1836986</v>
          </cell>
          <cell r="C44">
            <v>512.3718322636006</v>
          </cell>
          <cell r="D44">
            <v>328.51489185825903</v>
          </cell>
          <cell r="E44">
            <v>500.8832603542311</v>
          </cell>
        </row>
        <row r="45">
          <cell r="A45" t="str">
            <v>5k</v>
          </cell>
          <cell r="B45">
            <v>1.2196926</v>
          </cell>
          <cell r="C45">
            <v>115.95367880539428</v>
          </cell>
          <cell r="D45">
            <v>0</v>
          </cell>
          <cell r="E45">
            <v>205.0420938425843</v>
          </cell>
        </row>
        <row r="46">
          <cell r="A46" t="str">
            <v>5l</v>
          </cell>
          <cell r="B46">
            <v>0.7521388</v>
          </cell>
          <cell r="C46">
            <v>61.436602306350714</v>
          </cell>
          <cell r="D46">
            <v>0</v>
          </cell>
          <cell r="E46">
            <v>32.36198133001337</v>
          </cell>
        </row>
        <row r="47">
          <cell r="A47" t="str">
            <v>5m</v>
          </cell>
          <cell r="B47">
            <v>1.4112149</v>
          </cell>
          <cell r="C47">
            <v>140.82967681950797</v>
          </cell>
          <cell r="D47">
            <v>0</v>
          </cell>
          <cell r="E47">
            <v>161.63180687115133</v>
          </cell>
        </row>
        <row r="48">
          <cell r="A48" t="str">
            <v>5n</v>
          </cell>
          <cell r="B48">
            <v>2.2636123</v>
          </cell>
          <cell r="C48">
            <v>378.1479368632067</v>
          </cell>
          <cell r="D48">
            <v>41.38825879839125</v>
          </cell>
          <cell r="E48">
            <v>94.46351072961872</v>
          </cell>
        </row>
        <row r="49">
          <cell r="A49" t="str">
            <v>5o</v>
          </cell>
          <cell r="B49">
            <v>1.8140403999999999</v>
          </cell>
          <cell r="C49">
            <v>368.14668686663975</v>
          </cell>
          <cell r="D49">
            <v>0</v>
          </cell>
          <cell r="E49">
            <v>205.00630992926057</v>
          </cell>
        </row>
        <row r="50">
          <cell r="A50" t="str">
            <v>5p</v>
          </cell>
          <cell r="B50">
            <v>1.0439333</v>
          </cell>
          <cell r="C50">
            <v>94.3217584447854</v>
          </cell>
          <cell r="D50">
            <v>0</v>
          </cell>
          <cell r="E50">
            <v>4.511117553176044</v>
          </cell>
        </row>
        <row r="51">
          <cell r="A51" t="str">
            <v>5q</v>
          </cell>
          <cell r="B51">
            <v>1.7287577</v>
          </cell>
          <cell r="C51">
            <v>441.05874822026345</v>
          </cell>
          <cell r="D51">
            <v>0</v>
          </cell>
          <cell r="E51">
            <v>0</v>
          </cell>
        </row>
        <row r="52">
          <cell r="A52" t="str">
            <v>6a</v>
          </cell>
          <cell r="B52">
            <v>4.743385</v>
          </cell>
          <cell r="C52">
            <v>0</v>
          </cell>
          <cell r="D52">
            <v>534.6304537444083</v>
          </cell>
          <cell r="E52">
            <v>1068.4995215301503</v>
          </cell>
        </row>
        <row r="53">
          <cell r="A53" t="str">
            <v>6b</v>
          </cell>
          <cell r="B53">
            <v>1.6618351999999998</v>
          </cell>
          <cell r="C53">
            <v>0</v>
          </cell>
          <cell r="D53">
            <v>0</v>
          </cell>
          <cell r="E53">
            <v>532.9093340471915</v>
          </cell>
        </row>
        <row r="54">
          <cell r="A54" t="str">
            <v>6c</v>
          </cell>
          <cell r="B54">
            <v>1.2388221</v>
          </cell>
          <cell r="C54">
            <v>0</v>
          </cell>
          <cell r="D54">
            <v>209.39335191492574</v>
          </cell>
          <cell r="E54">
            <v>17.906676049890848</v>
          </cell>
        </row>
        <row r="55">
          <cell r="A55" t="str">
            <v>6d</v>
          </cell>
          <cell r="B55">
            <v>0.6834332000000001</v>
          </cell>
          <cell r="C55">
            <v>0</v>
          </cell>
          <cell r="D55">
            <v>12.216371352649217</v>
          </cell>
          <cell r="E55">
            <v>105.39105109962762</v>
          </cell>
        </row>
        <row r="56">
          <cell r="A56" t="str">
            <v>6e</v>
          </cell>
          <cell r="B56">
            <v>2.0230072</v>
          </cell>
          <cell r="C56">
            <v>0</v>
          </cell>
          <cell r="D56">
            <v>187.7124813978164</v>
          </cell>
          <cell r="E56">
            <v>692.3663081673471</v>
          </cell>
        </row>
        <row r="57">
          <cell r="A57" t="str">
            <v>6f</v>
          </cell>
          <cell r="B57">
            <v>0.3294724</v>
          </cell>
          <cell r="C57">
            <v>0</v>
          </cell>
          <cell r="D57">
            <v>16.139260060203483</v>
          </cell>
          <cell r="E57">
            <v>58.29450432463325</v>
          </cell>
        </row>
        <row r="58">
          <cell r="A58" t="str">
            <v>6g</v>
          </cell>
          <cell r="B58">
            <v>0.9459798</v>
          </cell>
          <cell r="C58">
            <v>0</v>
          </cell>
          <cell r="D58">
            <v>189.48491925683456</v>
          </cell>
          <cell r="E58">
            <v>31.664067689803343</v>
          </cell>
        </row>
        <row r="59">
          <cell r="A59" t="str">
            <v>6h</v>
          </cell>
          <cell r="B59">
            <v>11.193527</v>
          </cell>
          <cell r="C59">
            <v>0</v>
          </cell>
          <cell r="D59">
            <v>374.4472978231186</v>
          </cell>
          <cell r="E59">
            <v>1609.2478919944633</v>
          </cell>
        </row>
        <row r="60">
          <cell r="A60" t="str">
            <v>6i</v>
          </cell>
          <cell r="B60">
            <v>2.1499736</v>
          </cell>
          <cell r="C60">
            <v>131.3530285651646</v>
          </cell>
          <cell r="D60">
            <v>110.31011514328077</v>
          </cell>
          <cell r="E60">
            <v>143.3882243551324</v>
          </cell>
        </row>
        <row r="61">
          <cell r="A61" t="str">
            <v>6j</v>
          </cell>
          <cell r="B61">
            <v>1.2004700000000001</v>
          </cell>
          <cell r="C61">
            <v>152.5249113525086</v>
          </cell>
          <cell r="D61">
            <v>67.65748213715429</v>
          </cell>
          <cell r="E61">
            <v>184.24985988253997</v>
          </cell>
        </row>
        <row r="62">
          <cell r="A62" t="str">
            <v>6k</v>
          </cell>
          <cell r="B62">
            <v>3.4832983</v>
          </cell>
          <cell r="C62">
            <v>62.36056621612384</v>
          </cell>
          <cell r="D62">
            <v>350.5455400930224</v>
          </cell>
          <cell r="E62">
            <v>632.554310366662</v>
          </cell>
        </row>
        <row r="63">
          <cell r="A63" t="str">
            <v>6l</v>
          </cell>
          <cell r="B63">
            <v>2.2016792</v>
          </cell>
          <cell r="C63">
            <v>436.6256652944683</v>
          </cell>
          <cell r="D63">
            <v>231.37685417173213</v>
          </cell>
          <cell r="E63">
            <v>245.40969461220487</v>
          </cell>
        </row>
        <row r="64">
          <cell r="A64" t="str">
            <v>6m</v>
          </cell>
          <cell r="B64">
            <v>2.3104123</v>
          </cell>
          <cell r="C64">
            <v>0</v>
          </cell>
          <cell r="D64">
            <v>337.3718718426379</v>
          </cell>
          <cell r="E64">
            <v>447.86905062672975</v>
          </cell>
        </row>
        <row r="65">
          <cell r="A65" t="str">
            <v>7a</v>
          </cell>
          <cell r="B65">
            <v>0.5689242</v>
          </cell>
          <cell r="C65">
            <v>0</v>
          </cell>
          <cell r="D65">
            <v>63.78832092406963</v>
          </cell>
          <cell r="E65">
            <v>20.10792722177603</v>
          </cell>
        </row>
        <row r="66">
          <cell r="A66" t="str">
            <v>7b</v>
          </cell>
          <cell r="B66">
            <v>0.4975754</v>
          </cell>
          <cell r="C66">
            <v>0</v>
          </cell>
          <cell r="D66">
            <v>8.894162388281657</v>
          </cell>
          <cell r="E66">
            <v>17.58619150063593</v>
          </cell>
        </row>
        <row r="67">
          <cell r="A67" t="str">
            <v>7c</v>
          </cell>
          <cell r="B67">
            <v>1.4153053</v>
          </cell>
          <cell r="C67">
            <v>34.49382182657218</v>
          </cell>
          <cell r="D67">
            <v>86.89999504020611</v>
          </cell>
          <cell r="E67">
            <v>32.61282311465038</v>
          </cell>
        </row>
        <row r="68">
          <cell r="A68" t="str">
            <v>7d</v>
          </cell>
          <cell r="B68">
            <v>7.4099864</v>
          </cell>
          <cell r="C68">
            <v>0</v>
          </cell>
          <cell r="D68">
            <v>0</v>
          </cell>
          <cell r="E68">
            <v>2258.0167427242955</v>
          </cell>
        </row>
        <row r="69">
          <cell r="A69" t="str">
            <v>7e</v>
          </cell>
          <cell r="B69">
            <v>3.1487674</v>
          </cell>
          <cell r="C69">
            <v>0</v>
          </cell>
          <cell r="D69">
            <v>253.0826898474814</v>
          </cell>
          <cell r="E69">
            <v>96.10175926895994</v>
          </cell>
        </row>
        <row r="70">
          <cell r="A70" t="str">
            <v>7f</v>
          </cell>
          <cell r="B70">
            <v>0.7011393</v>
          </cell>
          <cell r="C70">
            <v>27.568272665282535</v>
          </cell>
          <cell r="D70">
            <v>65.29583180690362</v>
          </cell>
          <cell r="E70">
            <v>18.273471738638957</v>
          </cell>
        </row>
        <row r="71">
          <cell r="A71" t="str">
            <v>7g</v>
          </cell>
          <cell r="B71">
            <v>0.8124511000000001</v>
          </cell>
          <cell r="C71">
            <v>0</v>
          </cell>
          <cell r="D71">
            <v>64.7707463340457</v>
          </cell>
          <cell r="E71">
            <v>7.70965973469412</v>
          </cell>
        </row>
        <row r="72">
          <cell r="A72" t="str">
            <v>7h</v>
          </cell>
          <cell r="B72">
            <v>3.3093552</v>
          </cell>
          <cell r="C72">
            <v>0</v>
          </cell>
          <cell r="D72">
            <v>361.91344445991655</v>
          </cell>
          <cell r="E72">
            <v>576.993089576007</v>
          </cell>
        </row>
        <row r="73">
          <cell r="A73" t="str">
            <v>7i</v>
          </cell>
          <cell r="B73">
            <v>1.9518464</v>
          </cell>
          <cell r="C73">
            <v>63.59005771281479</v>
          </cell>
          <cell r="D73">
            <v>19.981176069405024</v>
          </cell>
          <cell r="E73">
            <v>79.60960629900464</v>
          </cell>
        </row>
        <row r="74">
          <cell r="A74" t="str">
            <v>7j</v>
          </cell>
          <cell r="B74">
            <v>3.1318967</v>
          </cell>
          <cell r="C74">
            <v>0</v>
          </cell>
          <cell r="D74">
            <v>469.03977200479216</v>
          </cell>
          <cell r="E74">
            <v>98.27575767093698</v>
          </cell>
        </row>
        <row r="75">
          <cell r="A75" t="str">
            <v>8a</v>
          </cell>
          <cell r="B75">
            <v>1.9395915000000001</v>
          </cell>
          <cell r="C75">
            <v>0</v>
          </cell>
          <cell r="D75">
            <v>46.49853187347021</v>
          </cell>
          <cell r="E75">
            <v>89.55570313182434</v>
          </cell>
        </row>
        <row r="76">
          <cell r="A76" t="str">
            <v>8b</v>
          </cell>
          <cell r="B76">
            <v>0.7658729000000001</v>
          </cell>
          <cell r="C76">
            <v>0</v>
          </cell>
          <cell r="D76">
            <v>0</v>
          </cell>
          <cell r="E76">
            <v>159.68091064076475</v>
          </cell>
        </row>
        <row r="77">
          <cell r="A77" t="str">
            <v>8c</v>
          </cell>
          <cell r="B77">
            <v>1.2452429</v>
          </cell>
          <cell r="C77">
            <v>126.76522812939466</v>
          </cell>
          <cell r="D77">
            <v>24.694833778432766</v>
          </cell>
          <cell r="E77">
            <v>6.641955001773239</v>
          </cell>
        </row>
        <row r="78">
          <cell r="A78" t="str">
            <v>8d</v>
          </cell>
          <cell r="B78">
            <v>4.2374548999999995</v>
          </cell>
          <cell r="C78">
            <v>612.0804856181736</v>
          </cell>
          <cell r="D78">
            <v>0</v>
          </cell>
          <cell r="E78">
            <v>75.06593363888187</v>
          </cell>
        </row>
        <row r="79">
          <cell r="A79" t="str">
            <v>8e</v>
          </cell>
          <cell r="B79">
            <v>2.5959939999999997</v>
          </cell>
          <cell r="C79">
            <v>16.94711544952751</v>
          </cell>
          <cell r="D79">
            <v>0</v>
          </cell>
          <cell r="E79">
            <v>0</v>
          </cell>
        </row>
        <row r="80">
          <cell r="A80" t="str">
            <v>8f</v>
          </cell>
          <cell r="B80">
            <v>0.9741107</v>
          </cell>
          <cell r="C80">
            <v>44.48147879440214</v>
          </cell>
          <cell r="D80">
            <v>0</v>
          </cell>
          <cell r="E80">
            <v>5.8812142930435645</v>
          </cell>
        </row>
        <row r="81">
          <cell r="A81" t="str">
            <v>8g</v>
          </cell>
          <cell r="B81">
            <v>13.0760911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8h</v>
          </cell>
          <cell r="B82">
            <v>2.7337829</v>
          </cell>
          <cell r="C82">
            <v>161.51748762662038</v>
          </cell>
          <cell r="D82">
            <v>0</v>
          </cell>
          <cell r="E82">
            <v>30.4523735957321</v>
          </cell>
        </row>
        <row r="83">
          <cell r="A83" t="str">
            <v>9a</v>
          </cell>
          <cell r="B83">
            <v>4.2306197</v>
          </cell>
          <cell r="C83">
            <v>249.95366861343913</v>
          </cell>
          <cell r="D83">
            <v>0</v>
          </cell>
          <cell r="E83">
            <v>47.12605805159731</v>
          </cell>
        </row>
        <row r="84">
          <cell r="A84" t="str">
            <v>9b</v>
          </cell>
          <cell r="B84">
            <v>0.6747641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9c</v>
          </cell>
          <cell r="B85">
            <v>3.6403591</v>
          </cell>
          <cell r="C85">
            <v>156.89871872865317</v>
          </cell>
          <cell r="D85">
            <v>0</v>
          </cell>
          <cell r="E85">
            <v>211.10536970457557</v>
          </cell>
        </row>
        <row r="86">
          <cell r="A86" t="str">
            <v>9d</v>
          </cell>
          <cell r="B86">
            <v>7.970781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9e</v>
          </cell>
          <cell r="B87">
            <v>1.4024687</v>
          </cell>
          <cell r="C87">
            <v>30.760855857531364</v>
          </cell>
          <cell r="D87">
            <v>0</v>
          </cell>
          <cell r="E87">
            <v>227.87879268331454</v>
          </cell>
        </row>
        <row r="88">
          <cell r="A88" t="str">
            <v>10a</v>
          </cell>
          <cell r="B88">
            <v>0.8236363</v>
          </cell>
          <cell r="C88">
            <v>48.66211793704811</v>
          </cell>
          <cell r="D88">
            <v>0</v>
          </cell>
          <cell r="E88">
            <v>9.174715488419539</v>
          </cell>
        </row>
        <row r="89">
          <cell r="A89" t="str">
            <v>10b</v>
          </cell>
          <cell r="B89">
            <v>9.6122375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10c</v>
          </cell>
          <cell r="B90">
            <v>8.104273</v>
          </cell>
          <cell r="C90">
            <v>552.230443880147</v>
          </cell>
          <cell r="D90">
            <v>0</v>
          </cell>
          <cell r="E90">
            <v>0</v>
          </cell>
        </row>
        <row r="91">
          <cell r="A91" t="str">
            <v>10d</v>
          </cell>
          <cell r="B91">
            <v>8.811428900000001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10e</v>
          </cell>
          <cell r="B92">
            <v>8.6508178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11a</v>
          </cell>
          <cell r="B93">
            <v>4.0311487</v>
          </cell>
          <cell r="C93">
            <v>1551.0683813038827</v>
          </cell>
          <cell r="D93">
            <v>0</v>
          </cell>
          <cell r="E93">
            <v>101.23510934841161</v>
          </cell>
        </row>
        <row r="94">
          <cell r="A94" t="str">
            <v>11b</v>
          </cell>
          <cell r="B94">
            <v>9.6402749</v>
          </cell>
          <cell r="C94">
            <v>2206.875826268041</v>
          </cell>
          <cell r="D94">
            <v>0</v>
          </cell>
          <cell r="E94">
            <v>6584.985741588869</v>
          </cell>
        </row>
        <row r="95">
          <cell r="A95" t="str">
            <v>11c</v>
          </cell>
          <cell r="B95">
            <v>13.436397099999999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11d</v>
          </cell>
          <cell r="B96">
            <v>1.4070658</v>
          </cell>
          <cell r="C96">
            <v>80.42602182283215</v>
          </cell>
          <cell r="D96">
            <v>0</v>
          </cell>
          <cell r="E96">
            <v>142.21816921961874</v>
          </cell>
        </row>
        <row r="97">
          <cell r="A97" t="str">
            <v>11e</v>
          </cell>
          <cell r="B97">
            <v>1.6517462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12a</v>
          </cell>
          <cell r="B98">
            <v>9.5534887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12b</v>
          </cell>
          <cell r="B99">
            <v>8.2147575</v>
          </cell>
          <cell r="C99">
            <v>455.04051363469483</v>
          </cell>
          <cell r="D99">
            <v>0</v>
          </cell>
          <cell r="E99">
            <v>4.751855071921509</v>
          </cell>
        </row>
        <row r="100">
          <cell r="A100" t="str">
            <v>12c</v>
          </cell>
          <cell r="B100">
            <v>12.528304799999999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13a</v>
          </cell>
          <cell r="B101">
            <v>4.0339645</v>
          </cell>
          <cell r="C101">
            <v>257.7295995515803</v>
          </cell>
          <cell r="D101">
            <v>0</v>
          </cell>
          <cell r="E101">
            <v>121.08580819410864</v>
          </cell>
        </row>
        <row r="102">
          <cell r="A102" t="str">
            <v>13b</v>
          </cell>
          <cell r="B102">
            <v>2.0424366999999997</v>
          </cell>
          <cell r="C102">
            <v>19.40800337940279</v>
          </cell>
          <cell r="D102">
            <v>0</v>
          </cell>
          <cell r="E102">
            <v>7.885087460923386</v>
          </cell>
        </row>
        <row r="103">
          <cell r="A103" t="str">
            <v>13c</v>
          </cell>
          <cell r="B103">
            <v>3.4044072</v>
          </cell>
          <cell r="C103">
            <v>473.2374170336014</v>
          </cell>
          <cell r="D103">
            <v>108.44712451845848</v>
          </cell>
          <cell r="E103">
            <v>70.69490459343085</v>
          </cell>
        </row>
        <row r="104">
          <cell r="A104" t="str">
            <v>13d</v>
          </cell>
          <cell r="B104">
            <v>2.5234867</v>
          </cell>
          <cell r="C104">
            <v>0</v>
          </cell>
          <cell r="D104">
            <v>0</v>
          </cell>
          <cell r="E104">
            <v>0</v>
          </cell>
        </row>
        <row r="105">
          <cell r="A105" t="str">
            <v>13e</v>
          </cell>
          <cell r="B105">
            <v>3.7178536</v>
          </cell>
          <cell r="C105">
            <v>534.0226717259918</v>
          </cell>
          <cell r="D105">
            <v>0</v>
          </cell>
          <cell r="E105">
            <v>0</v>
          </cell>
        </row>
        <row r="106">
          <cell r="A106" t="str">
            <v>13f</v>
          </cell>
          <cell r="B106">
            <v>0.7141721999999999</v>
          </cell>
          <cell r="C106">
            <v>32.73712556722619</v>
          </cell>
          <cell r="D106">
            <v>0</v>
          </cell>
          <cell r="E106">
            <v>0</v>
          </cell>
        </row>
        <row r="107">
          <cell r="A107" t="str">
            <v>13g</v>
          </cell>
          <cell r="B107">
            <v>2.2422315</v>
          </cell>
          <cell r="C107">
            <v>406.46833301619927</v>
          </cell>
          <cell r="D107">
            <v>0</v>
          </cell>
          <cell r="E107">
            <v>0</v>
          </cell>
        </row>
        <row r="108">
          <cell r="A108" t="str">
            <v>13h</v>
          </cell>
          <cell r="B108">
            <v>0.8215549000000001</v>
          </cell>
          <cell r="C108">
            <v>3.1892338687487736</v>
          </cell>
          <cell r="D108">
            <v>0</v>
          </cell>
          <cell r="E108">
            <v>0</v>
          </cell>
        </row>
        <row r="109">
          <cell r="A109" t="str">
            <v>13i</v>
          </cell>
          <cell r="B109">
            <v>0.8015736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13j</v>
          </cell>
          <cell r="B110">
            <v>0.3087679</v>
          </cell>
          <cell r="C110">
            <v>50.327933830528714</v>
          </cell>
          <cell r="D110">
            <v>0</v>
          </cell>
          <cell r="E110">
            <v>0</v>
          </cell>
        </row>
        <row r="111">
          <cell r="A111" t="str">
            <v>13k</v>
          </cell>
          <cell r="B111">
            <v>3.0589866</v>
          </cell>
          <cell r="C111">
            <v>507.134813966821</v>
          </cell>
          <cell r="D111">
            <v>0</v>
          </cell>
          <cell r="E111">
            <v>10.461421903111887</v>
          </cell>
        </row>
        <row r="112">
          <cell r="A112" t="str">
            <v>13l</v>
          </cell>
          <cell r="B112">
            <v>3.7195272</v>
          </cell>
          <cell r="C112">
            <v>1009.4281251940691</v>
          </cell>
          <cell r="D112">
            <v>0</v>
          </cell>
          <cell r="E112">
            <v>2.5264214425664346</v>
          </cell>
        </row>
        <row r="113">
          <cell r="A113" t="str">
            <v>13m</v>
          </cell>
          <cell r="B113">
            <v>0.513754</v>
          </cell>
          <cell r="C113">
            <v>48.69644879296871</v>
          </cell>
          <cell r="D113">
            <v>0</v>
          </cell>
          <cell r="E113">
            <v>0</v>
          </cell>
        </row>
        <row r="114">
          <cell r="A114" t="str">
            <v>13n</v>
          </cell>
          <cell r="B114">
            <v>2.3656691999999997</v>
          </cell>
          <cell r="C114">
            <v>441.55496118065753</v>
          </cell>
          <cell r="D114">
            <v>0</v>
          </cell>
          <cell r="E114">
            <v>1.3515290603848062</v>
          </cell>
        </row>
        <row r="115">
          <cell r="A115" t="str">
            <v>13o</v>
          </cell>
          <cell r="B115">
            <v>0.1591049</v>
          </cell>
          <cell r="C115">
            <v>10.944580975849108</v>
          </cell>
          <cell r="D115">
            <v>0</v>
          </cell>
          <cell r="E115">
            <v>0</v>
          </cell>
        </row>
        <row r="116">
          <cell r="A116" t="str">
            <v>14a</v>
          </cell>
          <cell r="B116">
            <v>2.8176803</v>
          </cell>
          <cell r="C116">
            <v>19.530467277202384</v>
          </cell>
          <cell r="D116">
            <v>43.70147362659815</v>
          </cell>
          <cell r="E116">
            <v>201.22064038502188</v>
          </cell>
        </row>
        <row r="117">
          <cell r="A117" t="str">
            <v>14b</v>
          </cell>
          <cell r="B117">
            <v>0.4664428</v>
          </cell>
          <cell r="C117">
            <v>0</v>
          </cell>
          <cell r="D117">
            <v>0</v>
          </cell>
          <cell r="E117">
            <v>149.57663787546883</v>
          </cell>
        </row>
        <row r="118">
          <cell r="A118" t="str">
            <v>14c</v>
          </cell>
          <cell r="B118">
            <v>3.2943421</v>
          </cell>
          <cell r="C118">
            <v>128.16163269818614</v>
          </cell>
          <cell r="D118">
            <v>158.403050053843</v>
          </cell>
          <cell r="E118">
            <v>583.9878216927972</v>
          </cell>
        </row>
        <row r="119">
          <cell r="A119" t="str">
            <v>14d</v>
          </cell>
          <cell r="B119">
            <v>6.295051600000001</v>
          </cell>
          <cell r="C119">
            <v>873.948379634008</v>
          </cell>
          <cell r="D119">
            <v>328.62979036502077</v>
          </cell>
          <cell r="E119">
            <v>628.3505755892104</v>
          </cell>
        </row>
        <row r="120">
          <cell r="A120" t="str">
            <v>14e</v>
          </cell>
          <cell r="B120">
            <v>4.6849048</v>
          </cell>
          <cell r="C120">
            <v>651.2359175483828</v>
          </cell>
          <cell r="D120">
            <v>149.23727520101704</v>
          </cell>
          <cell r="E120">
            <v>97.2853358626742</v>
          </cell>
        </row>
        <row r="121">
          <cell r="A121" t="str">
            <v>14f</v>
          </cell>
          <cell r="B121">
            <v>3.1114918</v>
          </cell>
          <cell r="C121">
            <v>385.89648795740146</v>
          </cell>
          <cell r="D121">
            <v>38.741461482356804</v>
          </cell>
          <cell r="E121">
            <v>606.4853916361428</v>
          </cell>
        </row>
        <row r="122">
          <cell r="A122" t="str">
            <v>14g</v>
          </cell>
          <cell r="B122">
            <v>1.2334188</v>
          </cell>
          <cell r="C122">
            <v>185.2658452290727</v>
          </cell>
          <cell r="D122">
            <v>0</v>
          </cell>
          <cell r="E122">
            <v>72.3556182333056</v>
          </cell>
        </row>
        <row r="123">
          <cell r="A123" t="str">
            <v>14h</v>
          </cell>
          <cell r="B123">
            <v>1.0504418</v>
          </cell>
          <cell r="C123">
            <v>185.26065342970819</v>
          </cell>
          <cell r="D123">
            <v>31.4257281325656</v>
          </cell>
          <cell r="E123">
            <v>33.90983135669244</v>
          </cell>
        </row>
        <row r="124">
          <cell r="A124" t="str">
            <v>14i</v>
          </cell>
          <cell r="B124">
            <v>1.7764999</v>
          </cell>
          <cell r="C124">
            <v>134.4708684364142</v>
          </cell>
          <cell r="D124">
            <v>0</v>
          </cell>
          <cell r="E124">
            <v>0</v>
          </cell>
        </row>
        <row r="125">
          <cell r="A125" t="str">
            <v>14j</v>
          </cell>
          <cell r="B125">
            <v>3.0139608</v>
          </cell>
          <cell r="C125">
            <v>220.15103935082973</v>
          </cell>
          <cell r="D125">
            <v>287.9083785267819</v>
          </cell>
          <cell r="E125">
            <v>254.3865606739387</v>
          </cell>
        </row>
        <row r="126">
          <cell r="A126" t="str">
            <v>15a</v>
          </cell>
          <cell r="B126">
            <v>0.827355</v>
          </cell>
          <cell r="C126">
            <v>5.734727873183405</v>
          </cell>
          <cell r="D126">
            <v>12.83205646585743</v>
          </cell>
          <cell r="E126">
            <v>59.08438332260398</v>
          </cell>
        </row>
        <row r="127">
          <cell r="A127" t="str">
            <v>15b</v>
          </cell>
          <cell r="B127">
            <v>1.4559941</v>
          </cell>
          <cell r="C127">
            <v>14.614053856726501</v>
          </cell>
          <cell r="D127">
            <v>60.85583866159581</v>
          </cell>
          <cell r="E127">
            <v>92.1857432605053</v>
          </cell>
        </row>
        <row r="128">
          <cell r="A128" t="str">
            <v>15c</v>
          </cell>
          <cell r="B128">
            <v>7.9625938</v>
          </cell>
          <cell r="C128">
            <v>0</v>
          </cell>
          <cell r="D128">
            <v>0</v>
          </cell>
          <cell r="E128">
            <v>2553.4063541597234</v>
          </cell>
        </row>
        <row r="129">
          <cell r="A129" t="str">
            <v>15d</v>
          </cell>
          <cell r="B129">
            <v>8.8059028</v>
          </cell>
          <cell r="C129">
            <v>0</v>
          </cell>
          <cell r="D129">
            <v>0</v>
          </cell>
          <cell r="E129">
            <v>2823.834635848548</v>
          </cell>
        </row>
        <row r="130">
          <cell r="A130" t="str">
            <v>15e</v>
          </cell>
          <cell r="B130">
            <v>2.1807678</v>
          </cell>
          <cell r="C130">
            <v>0</v>
          </cell>
          <cell r="D130">
            <v>100.92222068924738</v>
          </cell>
          <cell r="E130">
            <v>206.82149036986908</v>
          </cell>
        </row>
        <row r="131">
          <cell r="A131" t="str">
            <v>15f</v>
          </cell>
          <cell r="B131">
            <v>0.43568999999999997</v>
          </cell>
          <cell r="C131">
            <v>16.949891679517044</v>
          </cell>
          <cell r="D131">
            <v>20.949440823999076</v>
          </cell>
          <cell r="E131">
            <v>77.23473953519726</v>
          </cell>
        </row>
        <row r="132">
          <cell r="A132" t="str">
            <v>15g</v>
          </cell>
          <cell r="B132">
            <v>1.7064164000000002</v>
          </cell>
          <cell r="C132">
            <v>0</v>
          </cell>
          <cell r="D132">
            <v>192.3314624912167</v>
          </cell>
          <cell r="E132">
            <v>384.3890190088306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6" sqref="B6"/>
    </sheetView>
  </sheetViews>
  <sheetFormatPr defaultColWidth="11.421875" defaultRowHeight="12.75"/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 spans="1:11" ht="12.75">
      <c r="A2" t="s">
        <v>14</v>
      </c>
      <c r="B2" s="5" t="s">
        <v>12</v>
      </c>
      <c r="C2">
        <v>0.9192570999999999</v>
      </c>
      <c r="D2">
        <v>165.65103344338328</v>
      </c>
      <c r="E2">
        <v>0</v>
      </c>
      <c r="F2">
        <v>0</v>
      </c>
      <c r="G2" s="6">
        <v>165.65103344338328</v>
      </c>
      <c r="H2" s="7">
        <v>7.307674237279244</v>
      </c>
      <c r="I2" s="7">
        <v>0</v>
      </c>
      <c r="J2" s="7">
        <v>0</v>
      </c>
      <c r="K2" s="6">
        <v>7.307674237279244</v>
      </c>
    </row>
    <row r="3" spans="1:11" ht="12.75">
      <c r="A3" t="s">
        <v>15</v>
      </c>
      <c r="B3" s="5" t="s">
        <v>12</v>
      </c>
      <c r="C3">
        <v>0.8648547000000001</v>
      </c>
      <c r="D3">
        <v>155.84766746252728</v>
      </c>
      <c r="E3">
        <v>0</v>
      </c>
      <c r="F3">
        <v>0</v>
      </c>
      <c r="G3" s="6">
        <v>155.84766746252728</v>
      </c>
      <c r="H3" s="7">
        <v>7.307674237279244</v>
      </c>
      <c r="I3" s="7">
        <v>0</v>
      </c>
      <c r="J3" s="7">
        <v>0</v>
      </c>
      <c r="K3" s="6">
        <v>7.307674237279244</v>
      </c>
    </row>
    <row r="4" spans="1:11" ht="12.75">
      <c r="A4" t="s">
        <v>16</v>
      </c>
      <c r="B4" s="5" t="s">
        <v>12</v>
      </c>
      <c r="C4">
        <v>0.8515959000000001</v>
      </c>
      <c r="D4">
        <v>169.84543178784355</v>
      </c>
      <c r="E4">
        <v>0</v>
      </c>
      <c r="F4">
        <v>0</v>
      </c>
      <c r="G4" s="6">
        <v>169.84543178784355</v>
      </c>
      <c r="H4" s="7">
        <v>7.691207687045502</v>
      </c>
      <c r="I4" s="7">
        <v>0</v>
      </c>
      <c r="J4" s="7">
        <v>0</v>
      </c>
      <c r="K4" s="6">
        <v>7.691207687045502</v>
      </c>
    </row>
    <row r="5" spans="1:11" ht="12.75">
      <c r="A5" t="s">
        <v>18</v>
      </c>
      <c r="B5" s="5" t="s">
        <v>12</v>
      </c>
      <c r="C5">
        <v>7.905680499999999</v>
      </c>
      <c r="D5">
        <v>986.2995902543453</v>
      </c>
      <c r="E5">
        <v>0</v>
      </c>
      <c r="F5">
        <v>0</v>
      </c>
      <c r="G5" s="6">
        <v>986.2995902543453</v>
      </c>
      <c r="H5" s="7">
        <v>4.514631838790285</v>
      </c>
      <c r="I5" s="7">
        <v>0</v>
      </c>
      <c r="J5" s="7">
        <v>0</v>
      </c>
      <c r="K5" s="6">
        <v>4.514631838790285</v>
      </c>
    </row>
    <row r="6" spans="1:11" ht="12.75">
      <c r="A6" t="s">
        <v>20</v>
      </c>
      <c r="B6" s="5" t="s">
        <v>12</v>
      </c>
      <c r="C6">
        <v>1.5382402</v>
      </c>
      <c r="D6">
        <v>355.5766975656451</v>
      </c>
      <c r="E6">
        <v>0</v>
      </c>
      <c r="F6">
        <v>0</v>
      </c>
      <c r="G6" s="6">
        <v>355.5766975656451</v>
      </c>
      <c r="H6" s="7">
        <v>12.121245694800388</v>
      </c>
      <c r="I6" s="7">
        <v>0</v>
      </c>
      <c r="J6" s="7">
        <v>0</v>
      </c>
      <c r="K6" s="6">
        <v>12.121245694800388</v>
      </c>
    </row>
    <row r="7" spans="1:11" ht="12.75">
      <c r="A7" t="s">
        <v>22</v>
      </c>
      <c r="B7" s="5" t="s">
        <v>12</v>
      </c>
      <c r="C7">
        <v>1.9849593</v>
      </c>
      <c r="D7">
        <v>361.46813366149723</v>
      </c>
      <c r="E7">
        <v>0</v>
      </c>
      <c r="F7">
        <v>1.671253583217727</v>
      </c>
      <c r="G7" s="6">
        <v>363.13938724471495</v>
      </c>
      <c r="H7" s="7">
        <v>6.987703313534597</v>
      </c>
      <c r="I7" s="7">
        <v>0</v>
      </c>
      <c r="J7" s="7">
        <v>0.0887778099583501</v>
      </c>
      <c r="K7" s="6">
        <v>7.076481123492948</v>
      </c>
    </row>
    <row r="8" spans="1:11" ht="12.75">
      <c r="A8" t="s">
        <v>24</v>
      </c>
      <c r="B8" s="5" t="s">
        <v>12</v>
      </c>
      <c r="C8">
        <v>0.9217079</v>
      </c>
      <c r="D8">
        <v>170.78495488981397</v>
      </c>
      <c r="E8">
        <v>0</v>
      </c>
      <c r="F8">
        <v>0</v>
      </c>
      <c r="G8" s="6">
        <v>170.78495488981397</v>
      </c>
      <c r="H8" s="7">
        <v>8.871543494527542</v>
      </c>
      <c r="I8" s="7">
        <v>0</v>
      </c>
      <c r="J8" s="7">
        <v>0</v>
      </c>
      <c r="K8" s="6">
        <v>8.871543494527542</v>
      </c>
    </row>
    <row r="9" spans="1:11" ht="12.75">
      <c r="A9" t="s">
        <v>25</v>
      </c>
      <c r="B9" s="5" t="s">
        <v>12</v>
      </c>
      <c r="C9">
        <v>2.7000454</v>
      </c>
      <c r="D9">
        <v>338.58201651368176</v>
      </c>
      <c r="E9">
        <v>0</v>
      </c>
      <c r="F9">
        <v>0</v>
      </c>
      <c r="G9" s="6">
        <v>338.58201651368176</v>
      </c>
      <c r="H9" s="7">
        <v>5.393440788469248</v>
      </c>
      <c r="I9" s="7">
        <v>0</v>
      </c>
      <c r="J9" s="7">
        <v>0</v>
      </c>
      <c r="K9" s="6">
        <v>5.393440788469248</v>
      </c>
    </row>
    <row r="10" spans="1:11" ht="12.75">
      <c r="A10" t="s">
        <v>71</v>
      </c>
      <c r="B10" t="s">
        <v>96</v>
      </c>
      <c r="C10">
        <v>0.7716174</v>
      </c>
      <c r="D10">
        <v>0</v>
      </c>
      <c r="E10">
        <v>255.52229755557934</v>
      </c>
      <c r="F10">
        <v>13.462479208028526</v>
      </c>
      <c r="G10">
        <v>268.9847767636079</v>
      </c>
      <c r="H10" s="7">
        <v>0</v>
      </c>
      <c r="I10" s="7">
        <v>16.70698725461221</v>
      </c>
      <c r="J10" s="7">
        <v>0.947797408419785</v>
      </c>
      <c r="K10">
        <v>17.654784663031993</v>
      </c>
    </row>
    <row r="11" spans="1:11" ht="12.75">
      <c r="A11" t="s">
        <v>72</v>
      </c>
      <c r="B11" t="s">
        <v>96</v>
      </c>
      <c r="C11">
        <v>1.0845804000000001</v>
      </c>
      <c r="D11">
        <v>0</v>
      </c>
      <c r="E11">
        <v>237.56491655184143</v>
      </c>
      <c r="F11">
        <v>44.89215204985185</v>
      </c>
      <c r="G11">
        <v>282.45706860169327</v>
      </c>
      <c r="H11" s="7">
        <v>0</v>
      </c>
      <c r="I11" s="7">
        <v>8.879092280159032</v>
      </c>
      <c r="J11" s="7">
        <v>2.023990462177757</v>
      </c>
      <c r="K11">
        <v>10.903082742336789</v>
      </c>
    </row>
    <row r="12" spans="1:11" ht="12.75">
      <c r="A12" t="s">
        <v>73</v>
      </c>
      <c r="B12" t="s">
        <v>96</v>
      </c>
      <c r="C12">
        <v>1.581914</v>
      </c>
      <c r="D12">
        <v>314.5217607104907</v>
      </c>
      <c r="E12">
        <v>0</v>
      </c>
      <c r="F12">
        <v>10.311031394953675</v>
      </c>
      <c r="G12">
        <v>324.83279210544436</v>
      </c>
      <c r="H12" s="7">
        <v>9.405516926701775</v>
      </c>
      <c r="I12" s="7">
        <v>0</v>
      </c>
      <c r="J12" s="7">
        <v>0.30095692369650934</v>
      </c>
      <c r="K12">
        <v>9.706473850398284</v>
      </c>
    </row>
    <row r="13" spans="1:11" ht="12.75">
      <c r="A13" t="s">
        <v>74</v>
      </c>
      <c r="B13" t="s">
        <v>96</v>
      </c>
      <c r="C13">
        <v>1.2388221</v>
      </c>
      <c r="D13">
        <v>0</v>
      </c>
      <c r="E13">
        <v>209.39335191492574</v>
      </c>
      <c r="F13">
        <v>17.906676049890848</v>
      </c>
      <c r="G13">
        <v>227.3000279648166</v>
      </c>
      <c r="H13">
        <v>0</v>
      </c>
      <c r="I13">
        <v>7.39024320432313</v>
      </c>
      <c r="J13">
        <v>0.8569770408884405</v>
      </c>
      <c r="K13">
        <v>8.24722024521157</v>
      </c>
    </row>
    <row r="14" spans="1:11" ht="12.75">
      <c r="A14" t="s">
        <v>75</v>
      </c>
      <c r="B14" t="s">
        <v>96</v>
      </c>
      <c r="C14">
        <v>0.3294724</v>
      </c>
      <c r="D14">
        <v>0</v>
      </c>
      <c r="E14">
        <v>16.139260060203483</v>
      </c>
      <c r="F14">
        <v>58.29450432463325</v>
      </c>
      <c r="G14">
        <v>74.43376438483673</v>
      </c>
      <c r="H14">
        <v>0</v>
      </c>
      <c r="I14">
        <v>2.0940052142737096</v>
      </c>
      <c r="J14">
        <v>7.7227389354013924</v>
      </c>
      <c r="K14">
        <v>9.816744149675102</v>
      </c>
    </row>
    <row r="15" spans="1:11" ht="12.75">
      <c r="A15" t="s">
        <v>76</v>
      </c>
      <c r="B15" t="s">
        <v>96</v>
      </c>
      <c r="C15">
        <v>0.9459798</v>
      </c>
      <c r="D15">
        <v>0</v>
      </c>
      <c r="E15">
        <v>189.48491925683456</v>
      </c>
      <c r="F15">
        <v>31.664067689803343</v>
      </c>
      <c r="G15">
        <v>221.1489869466379</v>
      </c>
      <c r="H15">
        <v>0</v>
      </c>
      <c r="I15">
        <v>7.885782540706211</v>
      </c>
      <c r="J15">
        <v>1.6876440005182953</v>
      </c>
      <c r="K15">
        <v>9.573426541224507</v>
      </c>
    </row>
    <row r="16" spans="1:11" ht="12.75">
      <c r="A16" t="s">
        <v>59</v>
      </c>
      <c r="B16" t="s">
        <v>46</v>
      </c>
      <c r="C16">
        <v>2.2016792</v>
      </c>
      <c r="D16">
        <v>436.6256652944683</v>
      </c>
      <c r="E16">
        <v>231.37685417173213</v>
      </c>
      <c r="F16">
        <v>245.40969461220487</v>
      </c>
      <c r="G16">
        <v>913.4122140784054</v>
      </c>
      <c r="H16">
        <v>7.684005973477853</v>
      </c>
      <c r="I16">
        <v>5.072512947477227</v>
      </c>
      <c r="J16">
        <v>3.9453023154280915</v>
      </c>
      <c r="K16">
        <v>16.70182123638317</v>
      </c>
    </row>
    <row r="17" spans="1:11" ht="12.75">
      <c r="A17" t="s">
        <v>35</v>
      </c>
      <c r="B17" t="s">
        <v>34</v>
      </c>
      <c r="C17">
        <v>0.6834332000000001</v>
      </c>
      <c r="D17">
        <v>0</v>
      </c>
      <c r="E17">
        <v>12.216371352649217</v>
      </c>
      <c r="F17">
        <v>105.39105109962762</v>
      </c>
      <c r="G17">
        <v>117.60742245227684</v>
      </c>
      <c r="H17">
        <v>0</v>
      </c>
      <c r="I17">
        <v>0.9762543840352544</v>
      </c>
      <c r="J17">
        <v>7.848807326111332</v>
      </c>
      <c r="K17">
        <v>8.825061710146587</v>
      </c>
    </row>
    <row r="18" spans="1:11" ht="12.75">
      <c r="A18" t="s">
        <v>56</v>
      </c>
      <c r="B18" t="s">
        <v>46</v>
      </c>
      <c r="C18">
        <v>2.0230072</v>
      </c>
      <c r="D18">
        <v>0</v>
      </c>
      <c r="E18">
        <v>187.7124813978164</v>
      </c>
      <c r="F18">
        <v>692.3663081673471</v>
      </c>
      <c r="G18">
        <v>880.0787895651636</v>
      </c>
      <c r="H18">
        <v>0</v>
      </c>
      <c r="I18">
        <v>4.205046940116714</v>
      </c>
      <c r="J18">
        <v>12.560388633595569</v>
      </c>
      <c r="K18">
        <v>16.76543557371228</v>
      </c>
    </row>
    <row r="19" spans="1:11" ht="12.75">
      <c r="A19" t="s">
        <v>36</v>
      </c>
      <c r="B19" t="s">
        <v>34</v>
      </c>
      <c r="C19">
        <v>7.4099864</v>
      </c>
      <c r="D19">
        <v>0</v>
      </c>
      <c r="E19">
        <v>0</v>
      </c>
      <c r="F19">
        <v>2258.0167427242955</v>
      </c>
      <c r="G19">
        <v>2258.0167427242955</v>
      </c>
      <c r="H19">
        <v>0</v>
      </c>
      <c r="I19">
        <v>0</v>
      </c>
      <c r="J19">
        <v>11.867163333333314</v>
      </c>
      <c r="K19">
        <v>11.867163333333314</v>
      </c>
    </row>
    <row r="20" spans="1:11" ht="12.75">
      <c r="A20" t="s">
        <v>37</v>
      </c>
      <c r="B20" t="s">
        <v>34</v>
      </c>
      <c r="C20">
        <v>0.7658729000000001</v>
      </c>
      <c r="D20">
        <v>0</v>
      </c>
      <c r="E20">
        <v>0</v>
      </c>
      <c r="F20">
        <v>159.68091064076475</v>
      </c>
      <c r="G20">
        <v>159.68091064076475</v>
      </c>
      <c r="H20">
        <v>0</v>
      </c>
      <c r="I20">
        <v>0</v>
      </c>
      <c r="J20">
        <v>12.0577724552749</v>
      </c>
      <c r="K20">
        <v>12.0577724552749</v>
      </c>
    </row>
    <row r="21" spans="1:11" ht="12.75">
      <c r="A21" t="s">
        <v>38</v>
      </c>
      <c r="B21" t="s">
        <v>34</v>
      </c>
      <c r="C21">
        <v>0.4664428</v>
      </c>
      <c r="D21">
        <v>0</v>
      </c>
      <c r="E21">
        <v>0</v>
      </c>
      <c r="F21">
        <v>149.57663787546883</v>
      </c>
      <c r="G21">
        <v>149.57663787546883</v>
      </c>
      <c r="H21">
        <v>0</v>
      </c>
      <c r="I21">
        <v>0</v>
      </c>
      <c r="J21">
        <v>14.21567215422973</v>
      </c>
      <c r="K21">
        <v>14.21567215422973</v>
      </c>
    </row>
    <row r="22" spans="1:11" ht="12.75">
      <c r="A22" t="s">
        <v>41</v>
      </c>
      <c r="B22" t="s">
        <v>34</v>
      </c>
      <c r="C22">
        <v>7.9625938</v>
      </c>
      <c r="D22">
        <v>0</v>
      </c>
      <c r="E22">
        <v>0</v>
      </c>
      <c r="F22">
        <v>2553.4063541597234</v>
      </c>
      <c r="G22">
        <v>2553.4063541597234</v>
      </c>
      <c r="H22">
        <v>0</v>
      </c>
      <c r="I22">
        <v>0</v>
      </c>
      <c r="J22">
        <v>14.21567215422973</v>
      </c>
      <c r="K22">
        <v>14.21567215422973</v>
      </c>
    </row>
    <row r="23" spans="1:11" ht="12.75">
      <c r="A23" t="s">
        <v>28</v>
      </c>
      <c r="B23" t="s">
        <v>12</v>
      </c>
      <c r="C23">
        <v>0.3087679</v>
      </c>
      <c r="D23">
        <v>50.327933830528714</v>
      </c>
      <c r="E23">
        <v>0</v>
      </c>
      <c r="F23">
        <v>0</v>
      </c>
      <c r="G23">
        <v>50.327933830528714</v>
      </c>
      <c r="H23">
        <v>6.266227388457206</v>
      </c>
      <c r="I23">
        <v>0</v>
      </c>
      <c r="J23">
        <v>0</v>
      </c>
      <c r="K23">
        <v>6.266227388457206</v>
      </c>
    </row>
    <row r="24" spans="1:11" ht="12.75">
      <c r="A24" t="s">
        <v>29</v>
      </c>
      <c r="B24" t="s">
        <v>12</v>
      </c>
      <c r="C24">
        <v>3.0589866</v>
      </c>
      <c r="D24">
        <v>507.134813966821</v>
      </c>
      <c r="E24">
        <v>0</v>
      </c>
      <c r="F24">
        <v>10.461421903111887</v>
      </c>
      <c r="G24">
        <v>517.5962358699329</v>
      </c>
      <c r="H24">
        <v>6.028388604697917</v>
      </c>
      <c r="I24">
        <v>0</v>
      </c>
      <c r="J24">
        <v>0.22727822340575654</v>
      </c>
      <c r="K24">
        <v>6.255666828103673</v>
      </c>
    </row>
    <row r="25" spans="1:11" ht="12.75">
      <c r="A25" t="s">
        <v>31</v>
      </c>
      <c r="B25" t="s">
        <v>12</v>
      </c>
      <c r="C25">
        <v>0.513754</v>
      </c>
      <c r="D25">
        <v>48.69644879296871</v>
      </c>
      <c r="E25">
        <v>0</v>
      </c>
      <c r="F25">
        <v>0</v>
      </c>
      <c r="G25">
        <v>48.69644879296871</v>
      </c>
      <c r="H25">
        <v>3.6408438570074004</v>
      </c>
      <c r="I25">
        <v>0</v>
      </c>
      <c r="J25">
        <v>0</v>
      </c>
      <c r="K25">
        <v>3.6408438570074004</v>
      </c>
    </row>
    <row r="26" spans="1:11" ht="12.75">
      <c r="A26" t="s">
        <v>32</v>
      </c>
      <c r="B26" t="s">
        <v>12</v>
      </c>
      <c r="C26">
        <v>0.1591049</v>
      </c>
      <c r="D26">
        <v>10.944580975849108</v>
      </c>
      <c r="E26">
        <v>0</v>
      </c>
      <c r="F26">
        <v>0</v>
      </c>
      <c r="G26">
        <v>10.944580975849108</v>
      </c>
      <c r="H26">
        <v>2.879256552558634</v>
      </c>
      <c r="I26">
        <v>0</v>
      </c>
      <c r="J26">
        <v>0</v>
      </c>
      <c r="K26">
        <v>2.879256552558634</v>
      </c>
    </row>
    <row r="27" spans="1:11" ht="12.75">
      <c r="A27" t="s">
        <v>17</v>
      </c>
      <c r="B27" t="s">
        <v>12</v>
      </c>
      <c r="C27">
        <v>0.8076008</v>
      </c>
      <c r="D27">
        <v>45.952782812281306</v>
      </c>
      <c r="E27">
        <v>0</v>
      </c>
      <c r="F27">
        <v>0</v>
      </c>
      <c r="G27">
        <v>45.952782812281306</v>
      </c>
      <c r="H27">
        <v>2.9487951450081344</v>
      </c>
      <c r="I27">
        <v>0</v>
      </c>
      <c r="J27">
        <v>0</v>
      </c>
      <c r="K27">
        <v>2.9487951450081344</v>
      </c>
    </row>
    <row r="28" spans="1:11" ht="12.75">
      <c r="A28" t="s">
        <v>19</v>
      </c>
      <c r="B28" t="s">
        <v>12</v>
      </c>
      <c r="C28">
        <v>1.3037062</v>
      </c>
      <c r="D28">
        <v>169.14139164247396</v>
      </c>
      <c r="E28">
        <v>0</v>
      </c>
      <c r="F28">
        <v>8.945240272538205</v>
      </c>
      <c r="G28">
        <v>178.08663191501216</v>
      </c>
      <c r="H28">
        <v>7.010265596866484</v>
      </c>
      <c r="I28">
        <v>0</v>
      </c>
      <c r="J28">
        <v>0.3672018323624544</v>
      </c>
      <c r="K28">
        <v>7.377467429228938</v>
      </c>
    </row>
    <row r="29" spans="1:11" ht="12.75">
      <c r="A29" t="s">
        <v>23</v>
      </c>
      <c r="B29" t="s">
        <v>12</v>
      </c>
      <c r="C29">
        <v>0.9548611000000001</v>
      </c>
      <c r="D29">
        <v>113.13640687225875</v>
      </c>
      <c r="E29">
        <v>0</v>
      </c>
      <c r="F29">
        <v>0</v>
      </c>
      <c r="G29">
        <v>113.13640687225875</v>
      </c>
      <c r="H29">
        <v>4.567717436537336</v>
      </c>
      <c r="I29">
        <v>0</v>
      </c>
      <c r="J29">
        <v>0</v>
      </c>
      <c r="K29">
        <v>4.567717436537336</v>
      </c>
    </row>
    <row r="30" spans="1:11" ht="12.75">
      <c r="A30" t="s">
        <v>26</v>
      </c>
      <c r="B30" t="s">
        <v>12</v>
      </c>
      <c r="C30">
        <v>3.199219</v>
      </c>
      <c r="D30">
        <v>489.3822943935042</v>
      </c>
      <c r="E30">
        <v>0</v>
      </c>
      <c r="F30">
        <v>36.76361856888042</v>
      </c>
      <c r="G30">
        <v>526.1459129623846</v>
      </c>
      <c r="H30">
        <v>5.742705613068157</v>
      </c>
      <c r="I30">
        <v>0</v>
      </c>
      <c r="J30">
        <v>0.5053810610985376</v>
      </c>
      <c r="K30">
        <v>6.248086674166695</v>
      </c>
    </row>
    <row r="31" spans="1:11" ht="12.75">
      <c r="A31" t="s">
        <v>45</v>
      </c>
      <c r="B31" t="s">
        <v>46</v>
      </c>
      <c r="C31">
        <v>1.7981233</v>
      </c>
      <c r="D31">
        <v>139.97413837879836</v>
      </c>
      <c r="E31">
        <v>37.62488014951995</v>
      </c>
      <c r="F31">
        <v>229.93053441404683</v>
      </c>
      <c r="G31">
        <v>407.52955294236517</v>
      </c>
      <c r="H31">
        <v>3.225842843344102</v>
      </c>
      <c r="I31">
        <v>0.8176948230014183</v>
      </c>
      <c r="J31">
        <v>4.42251353522743</v>
      </c>
      <c r="K31">
        <v>8.46605120157295</v>
      </c>
    </row>
    <row r="32" spans="1:11" ht="12.75">
      <c r="A32" t="s">
        <v>47</v>
      </c>
      <c r="B32" t="s">
        <v>46</v>
      </c>
      <c r="C32">
        <v>0.43088180000000004</v>
      </c>
      <c r="D32">
        <v>37.791212566876574</v>
      </c>
      <c r="E32">
        <v>0</v>
      </c>
      <c r="F32">
        <v>31.628626036591363</v>
      </c>
      <c r="G32">
        <v>69.41983860346794</v>
      </c>
      <c r="H32">
        <v>3.1596343343048945</v>
      </c>
      <c r="I32">
        <v>0</v>
      </c>
      <c r="J32">
        <v>2.892068079276015</v>
      </c>
      <c r="K32">
        <v>6.05170241358091</v>
      </c>
    </row>
    <row r="33" spans="1:11" ht="12.75">
      <c r="A33" t="s">
        <v>68</v>
      </c>
      <c r="B33" t="s">
        <v>96</v>
      </c>
      <c r="C33">
        <v>1.4509051</v>
      </c>
      <c r="D33">
        <v>124.42153650435873</v>
      </c>
      <c r="E33">
        <v>0</v>
      </c>
      <c r="F33">
        <v>90.49545010468756</v>
      </c>
      <c r="G33">
        <v>214.9169866090463</v>
      </c>
      <c r="H33">
        <v>2.87575052022819</v>
      </c>
      <c r="I33">
        <v>0</v>
      </c>
      <c r="J33">
        <v>2.065617196020974</v>
      </c>
      <c r="K33">
        <v>4.9413677162491645</v>
      </c>
    </row>
    <row r="34" spans="1:11" ht="12.75">
      <c r="A34" t="s">
        <v>48</v>
      </c>
      <c r="B34" t="s">
        <v>46</v>
      </c>
      <c r="C34">
        <v>2.3740905999999997</v>
      </c>
      <c r="D34">
        <v>189.6688208237183</v>
      </c>
      <c r="E34">
        <v>23.0276342120101</v>
      </c>
      <c r="F34">
        <v>197.1060748377385</v>
      </c>
      <c r="G34">
        <v>409.80252987346694</v>
      </c>
      <c r="H34">
        <v>3.572668511329384</v>
      </c>
      <c r="I34">
        <v>0.43970463593284465</v>
      </c>
      <c r="J34">
        <v>3.1294313327637413</v>
      </c>
      <c r="K34">
        <v>7.14180448002597</v>
      </c>
    </row>
    <row r="35" spans="1:11" ht="12.75">
      <c r="A35" t="s">
        <v>49</v>
      </c>
      <c r="B35" t="s">
        <v>46</v>
      </c>
      <c r="C35">
        <v>0.3555151</v>
      </c>
      <c r="D35">
        <v>21.720259767676843</v>
      </c>
      <c r="E35">
        <v>18.240647985712464</v>
      </c>
      <c r="F35">
        <v>23.710374360149046</v>
      </c>
      <c r="G35">
        <v>63.67128211353835</v>
      </c>
      <c r="H35">
        <v>2.452788597358083</v>
      </c>
      <c r="I35">
        <v>1.8894468219115739</v>
      </c>
      <c r="J35">
        <v>2.4861765812045657</v>
      </c>
      <c r="K35">
        <v>6.828412000474223</v>
      </c>
    </row>
    <row r="36" spans="1:11" ht="12.75">
      <c r="A36" t="s">
        <v>50</v>
      </c>
      <c r="B36" t="s">
        <v>46</v>
      </c>
      <c r="C36">
        <v>0.9580927</v>
      </c>
      <c r="D36">
        <v>131.9104718725556</v>
      </c>
      <c r="E36">
        <v>79.11588392016887</v>
      </c>
      <c r="F36">
        <v>40.93422431035702</v>
      </c>
      <c r="G36">
        <v>251.9605801030815</v>
      </c>
      <c r="H36">
        <v>5.071513134568745</v>
      </c>
      <c r="I36">
        <v>3.136081851629572</v>
      </c>
      <c r="J36">
        <v>1.6090581318116648</v>
      </c>
      <c r="K36">
        <v>9.816653118009981</v>
      </c>
    </row>
    <row r="37" spans="1:11" ht="12.75">
      <c r="A37" t="s">
        <v>52</v>
      </c>
      <c r="B37" t="s">
        <v>46</v>
      </c>
      <c r="C37">
        <v>0.7521388</v>
      </c>
      <c r="D37">
        <v>61.436602306350714</v>
      </c>
      <c r="E37">
        <v>0</v>
      </c>
      <c r="F37">
        <v>32.36198133001337</v>
      </c>
      <c r="G37">
        <v>93.79858363636409</v>
      </c>
      <c r="H37">
        <v>3.2321929852166438</v>
      </c>
      <c r="I37">
        <v>0</v>
      </c>
      <c r="J37">
        <v>1.7640791530124533</v>
      </c>
      <c r="K37">
        <v>4.996272138229097</v>
      </c>
    </row>
    <row r="38" spans="1:11" ht="12.75">
      <c r="A38" t="s">
        <v>53</v>
      </c>
      <c r="B38" t="s">
        <v>46</v>
      </c>
      <c r="C38">
        <v>1.4112149</v>
      </c>
      <c r="D38">
        <v>140.82967681950797</v>
      </c>
      <c r="E38">
        <v>0</v>
      </c>
      <c r="F38">
        <v>161.63180687115133</v>
      </c>
      <c r="G38">
        <v>302.4614836906593</v>
      </c>
      <c r="H38">
        <v>4.560140641833816</v>
      </c>
      <c r="I38">
        <v>0</v>
      </c>
      <c r="J38">
        <v>4.463653344236821</v>
      </c>
      <c r="K38">
        <v>9.023793986070636</v>
      </c>
    </row>
    <row r="39" spans="1:11" ht="12.75">
      <c r="A39" t="s">
        <v>54</v>
      </c>
      <c r="B39" t="s">
        <v>46</v>
      </c>
      <c r="C39">
        <v>1.8140403999999999</v>
      </c>
      <c r="D39">
        <v>368.14668686663975</v>
      </c>
      <c r="E39">
        <v>0</v>
      </c>
      <c r="F39">
        <v>205.00630992926057</v>
      </c>
      <c r="G39">
        <v>573.1529967959003</v>
      </c>
      <c r="H39">
        <v>7.66028433107318</v>
      </c>
      <c r="I39">
        <v>0</v>
      </c>
      <c r="J39">
        <v>3.938894691706002</v>
      </c>
      <c r="K39">
        <v>11.599179022779182</v>
      </c>
    </row>
    <row r="40" spans="1:11" ht="12.75">
      <c r="A40" t="s">
        <v>77</v>
      </c>
      <c r="B40" t="s">
        <v>96</v>
      </c>
      <c r="C40">
        <v>3.4832983</v>
      </c>
      <c r="D40">
        <v>62.36056621612384</v>
      </c>
      <c r="E40">
        <v>350.5455400930224</v>
      </c>
      <c r="F40">
        <v>632.554310366662</v>
      </c>
      <c r="G40">
        <v>1045.4604166758081</v>
      </c>
      <c r="H40">
        <v>0.6594842750662271</v>
      </c>
      <c r="I40">
        <v>3.9572718406732044</v>
      </c>
      <c r="J40">
        <v>5.842372845383042</v>
      </c>
      <c r="K40">
        <v>10.459128961122474</v>
      </c>
    </row>
    <row r="41" spans="1:11" ht="12.75">
      <c r="A41" t="s">
        <v>78</v>
      </c>
      <c r="B41" t="s">
        <v>96</v>
      </c>
      <c r="C41">
        <v>3.3093552</v>
      </c>
      <c r="D41">
        <v>0</v>
      </c>
      <c r="E41">
        <v>361.91344445991655</v>
      </c>
      <c r="F41">
        <v>576.993089576007</v>
      </c>
      <c r="G41">
        <v>938.9065340359236</v>
      </c>
      <c r="H41">
        <v>0</v>
      </c>
      <c r="I41">
        <v>3.687284992849522</v>
      </c>
      <c r="J41">
        <v>9.905783672309969</v>
      </c>
      <c r="K41">
        <v>13.59306866515949</v>
      </c>
    </row>
    <row r="42" spans="1:11" ht="12.75">
      <c r="A42" t="s">
        <v>79</v>
      </c>
      <c r="B42" t="s">
        <v>96</v>
      </c>
      <c r="C42">
        <v>1.9518464</v>
      </c>
      <c r="D42">
        <v>63.59005771281479</v>
      </c>
      <c r="E42">
        <v>19.981176069405024</v>
      </c>
      <c r="F42">
        <v>79.60960629900464</v>
      </c>
      <c r="G42">
        <v>163.18084008122446</v>
      </c>
      <c r="H42">
        <v>1.3589199377562131</v>
      </c>
      <c r="I42">
        <v>0.5768275965695435</v>
      </c>
      <c r="J42">
        <v>2.1517476260175146</v>
      </c>
      <c r="K42">
        <v>4.087495160343272</v>
      </c>
    </row>
    <row r="43" spans="1:11" ht="12.75">
      <c r="A43" t="s">
        <v>60</v>
      </c>
      <c r="B43" t="s">
        <v>46</v>
      </c>
      <c r="C43">
        <v>0.5689242</v>
      </c>
      <c r="D43">
        <v>0</v>
      </c>
      <c r="E43">
        <v>63.78832092406963</v>
      </c>
      <c r="F43">
        <v>20.10792722177603</v>
      </c>
      <c r="G43" s="6">
        <v>83.89624814584566</v>
      </c>
      <c r="H43" s="7">
        <v>0</v>
      </c>
      <c r="I43" s="7">
        <v>3.6567630714825157</v>
      </c>
      <c r="J43" s="7">
        <v>1.2481099750380553</v>
      </c>
      <c r="K43" s="6">
        <v>4.904873046520571</v>
      </c>
    </row>
    <row r="44" spans="1:11" ht="12.75">
      <c r="A44" t="s">
        <v>61</v>
      </c>
      <c r="B44" t="s">
        <v>46</v>
      </c>
      <c r="C44">
        <v>1.4153053</v>
      </c>
      <c r="D44">
        <v>34.49382182657218</v>
      </c>
      <c r="E44">
        <v>86.89999504020611</v>
      </c>
      <c r="F44">
        <v>32.61282311465038</v>
      </c>
      <c r="G44" s="6">
        <v>154.00663998142866</v>
      </c>
      <c r="H44" s="7">
        <v>1.02012716541846</v>
      </c>
      <c r="I44" s="7">
        <v>2.4969390167932484</v>
      </c>
      <c r="J44" s="7">
        <v>0.5342914140036248</v>
      </c>
      <c r="K44" s="6">
        <v>4.051357596215333</v>
      </c>
    </row>
    <row r="45" spans="1:11" ht="12.75">
      <c r="A45" t="s">
        <v>62</v>
      </c>
      <c r="B45" t="s">
        <v>46</v>
      </c>
      <c r="C45">
        <v>3.1318967</v>
      </c>
      <c r="D45">
        <v>0</v>
      </c>
      <c r="E45">
        <v>469.03977200479216</v>
      </c>
      <c r="F45">
        <v>98.27575767093698</v>
      </c>
      <c r="G45" s="6">
        <v>567.3155296757292</v>
      </c>
      <c r="H45" s="7">
        <v>0</v>
      </c>
      <c r="I45" s="7">
        <v>7.446069484448129</v>
      </c>
      <c r="J45" s="7">
        <v>2.288082705971383</v>
      </c>
      <c r="K45" s="32">
        <v>9.734152190419511</v>
      </c>
    </row>
    <row r="46" spans="1:11" ht="12.75">
      <c r="A46" s="4" t="s">
        <v>63</v>
      </c>
      <c r="B46" t="s">
        <v>46</v>
      </c>
      <c r="C46">
        <v>2.7337829</v>
      </c>
      <c r="D46">
        <v>161.51748762662038</v>
      </c>
      <c r="E46">
        <v>0</v>
      </c>
      <c r="F46">
        <v>30.4523735957321</v>
      </c>
      <c r="G46" s="6">
        <v>191.96986122235248</v>
      </c>
      <c r="H46" s="7">
        <v>2.626150249818446</v>
      </c>
      <c r="I46" s="7">
        <v>0</v>
      </c>
      <c r="J46" s="7">
        <v>0.8012438412838678</v>
      </c>
      <c r="K46" s="6">
        <v>3.4273940911023137</v>
      </c>
    </row>
    <row r="47" spans="1:11" ht="12.75">
      <c r="A47" s="4" t="s">
        <v>64</v>
      </c>
      <c r="B47" t="s">
        <v>46</v>
      </c>
      <c r="C47">
        <v>4.2306197</v>
      </c>
      <c r="D47">
        <v>249.95366861343913</v>
      </c>
      <c r="E47">
        <v>0</v>
      </c>
      <c r="F47">
        <v>47.12605805159731</v>
      </c>
      <c r="G47" s="6">
        <v>297.07972666503645</v>
      </c>
      <c r="H47" s="7">
        <v>2.626150249818446</v>
      </c>
      <c r="I47" s="7">
        <v>0</v>
      </c>
      <c r="J47" s="7">
        <v>0.8012438412838678</v>
      </c>
      <c r="K47" s="6">
        <v>3.4273940911023137</v>
      </c>
    </row>
    <row r="48" spans="1:11" ht="12.75">
      <c r="A48" t="s">
        <v>11</v>
      </c>
      <c r="B48" t="s">
        <v>12</v>
      </c>
      <c r="C48">
        <v>1.150992</v>
      </c>
      <c r="D48">
        <v>84.63153184471709</v>
      </c>
      <c r="E48">
        <v>0</v>
      </c>
      <c r="F48">
        <v>0</v>
      </c>
      <c r="G48">
        <v>84.63153184471709</v>
      </c>
      <c r="H48">
        <v>3.065989728097576</v>
      </c>
      <c r="I48">
        <v>0</v>
      </c>
      <c r="J48">
        <v>0</v>
      </c>
      <c r="K48">
        <v>3.065989728097576</v>
      </c>
    </row>
    <row r="49" spans="1:11" ht="12.75">
      <c r="A49" t="s">
        <v>21</v>
      </c>
      <c r="B49" t="s">
        <v>12</v>
      </c>
      <c r="C49">
        <v>3.8474648</v>
      </c>
      <c r="D49">
        <v>574.9107846771577</v>
      </c>
      <c r="E49">
        <v>0</v>
      </c>
      <c r="F49">
        <v>77.77624891668424</v>
      </c>
      <c r="G49">
        <v>652.687033593842</v>
      </c>
      <c r="H49">
        <v>6.245995620985016</v>
      </c>
      <c r="I49">
        <v>0</v>
      </c>
      <c r="J49">
        <v>0.8291141263580266</v>
      </c>
      <c r="K49">
        <v>7.075109747343043</v>
      </c>
    </row>
    <row r="50" spans="1:11" ht="12.75">
      <c r="A50" t="s">
        <v>27</v>
      </c>
      <c r="B50" t="s">
        <v>12</v>
      </c>
      <c r="C50">
        <v>0.7141721999999999</v>
      </c>
      <c r="D50">
        <v>32.73712556722619</v>
      </c>
      <c r="E50">
        <v>0</v>
      </c>
      <c r="F50">
        <v>0</v>
      </c>
      <c r="G50">
        <v>32.73712556722619</v>
      </c>
      <c r="H50">
        <v>2.1584464467867805</v>
      </c>
      <c r="I50">
        <v>0</v>
      </c>
      <c r="J50">
        <v>0</v>
      </c>
      <c r="K50">
        <v>2.1584464467867805</v>
      </c>
    </row>
  </sheetData>
  <autoFilter ref="A1:L50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8.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3" t="s">
        <v>10</v>
      </c>
    </row>
    <row r="2" spans="1:11" ht="12.75">
      <c r="A2" t="s">
        <v>14</v>
      </c>
      <c r="B2" s="5" t="s">
        <v>12</v>
      </c>
      <c r="C2" s="7">
        <v>0.9192570999999999</v>
      </c>
      <c r="D2" s="7">
        <v>165.65103344338328</v>
      </c>
      <c r="E2" s="7">
        <v>0</v>
      </c>
      <c r="F2" s="7">
        <v>0</v>
      </c>
      <c r="G2" s="32">
        <v>165.65103344338328</v>
      </c>
      <c r="H2" s="7">
        <v>7.307674237279244</v>
      </c>
      <c r="I2" s="7">
        <v>0</v>
      </c>
      <c r="J2" s="7">
        <v>0</v>
      </c>
      <c r="K2" s="32">
        <v>7.307674237279244</v>
      </c>
    </row>
    <row r="3" spans="1:11" ht="12.75">
      <c r="A3" t="s">
        <v>15</v>
      </c>
      <c r="B3" s="5" t="s">
        <v>12</v>
      </c>
      <c r="C3" s="7">
        <v>0.8648547000000001</v>
      </c>
      <c r="D3" s="7">
        <v>155.84766746252728</v>
      </c>
      <c r="E3" s="7">
        <v>0</v>
      </c>
      <c r="F3" s="7">
        <v>0</v>
      </c>
      <c r="G3" s="32">
        <v>155.84766746252728</v>
      </c>
      <c r="H3" s="7">
        <v>7.307674237279244</v>
      </c>
      <c r="I3" s="7">
        <v>0</v>
      </c>
      <c r="J3" s="7">
        <v>0</v>
      </c>
      <c r="K3" s="32">
        <v>7.307674237279244</v>
      </c>
    </row>
    <row r="4" spans="1:11" ht="12.75">
      <c r="A4" t="s">
        <v>16</v>
      </c>
      <c r="B4" s="5" t="s">
        <v>12</v>
      </c>
      <c r="C4" s="7">
        <v>0.8515959000000001</v>
      </c>
      <c r="D4" s="7">
        <v>169.84543178784355</v>
      </c>
      <c r="E4" s="7">
        <v>0</v>
      </c>
      <c r="F4" s="7">
        <v>0</v>
      </c>
      <c r="G4" s="32">
        <v>169.84543178784355</v>
      </c>
      <c r="H4" s="7">
        <v>7.691207687045502</v>
      </c>
      <c r="I4" s="7">
        <v>0</v>
      </c>
      <c r="J4" s="7">
        <v>0</v>
      </c>
      <c r="K4" s="32">
        <v>7.691207687045502</v>
      </c>
    </row>
    <row r="5" spans="1:11" ht="12.75">
      <c r="A5" t="s">
        <v>18</v>
      </c>
      <c r="B5" s="5" t="s">
        <v>12</v>
      </c>
      <c r="C5" s="7">
        <v>7.905680499999999</v>
      </c>
      <c r="D5" s="7">
        <v>986.2995902543453</v>
      </c>
      <c r="E5" s="7">
        <v>0</v>
      </c>
      <c r="F5" s="7">
        <v>0</v>
      </c>
      <c r="G5" s="32">
        <v>986.2995902543453</v>
      </c>
      <c r="H5" s="7">
        <v>4.514631838790285</v>
      </c>
      <c r="I5" s="7">
        <v>0</v>
      </c>
      <c r="J5" s="7">
        <v>0</v>
      </c>
      <c r="K5" s="32">
        <v>4.514631838790285</v>
      </c>
    </row>
    <row r="6" spans="1:11" ht="12.75">
      <c r="A6" t="s">
        <v>20</v>
      </c>
      <c r="B6" s="5" t="s">
        <v>12</v>
      </c>
      <c r="C6" s="7">
        <v>1.5382402</v>
      </c>
      <c r="D6" s="7">
        <v>355.5766975656451</v>
      </c>
      <c r="E6" s="7">
        <v>0</v>
      </c>
      <c r="F6" s="7">
        <v>0</v>
      </c>
      <c r="G6" s="32">
        <v>355.5766975656451</v>
      </c>
      <c r="H6" s="7">
        <v>12.121245694800388</v>
      </c>
      <c r="I6" s="7">
        <v>0</v>
      </c>
      <c r="J6" s="7">
        <v>0</v>
      </c>
      <c r="K6" s="32">
        <v>12.121245694800388</v>
      </c>
    </row>
    <row r="7" spans="1:11" ht="12.75">
      <c r="A7" t="s">
        <v>22</v>
      </c>
      <c r="B7" s="5" t="s">
        <v>12</v>
      </c>
      <c r="C7" s="7">
        <v>1.9849593</v>
      </c>
      <c r="D7" s="7">
        <v>361.46813366149723</v>
      </c>
      <c r="E7" s="7">
        <v>0</v>
      </c>
      <c r="F7" s="7">
        <v>1.671253583217727</v>
      </c>
      <c r="G7" s="32">
        <v>363.13938724471495</v>
      </c>
      <c r="H7" s="7">
        <v>6.987703313534597</v>
      </c>
      <c r="I7" s="7">
        <v>0</v>
      </c>
      <c r="J7" s="7">
        <v>0.0887778099583501</v>
      </c>
      <c r="K7" s="32">
        <v>7.076481123492948</v>
      </c>
    </row>
    <row r="8" spans="1:11" ht="12.75">
      <c r="A8" t="s">
        <v>24</v>
      </c>
      <c r="B8" s="5" t="s">
        <v>12</v>
      </c>
      <c r="C8" s="7">
        <v>0.9217079</v>
      </c>
      <c r="D8" s="7">
        <v>170.78495488981397</v>
      </c>
      <c r="E8" s="7">
        <v>0</v>
      </c>
      <c r="F8" s="7">
        <v>0</v>
      </c>
      <c r="G8" s="32">
        <v>170.78495488981397</v>
      </c>
      <c r="H8" s="7">
        <v>8.871543494527542</v>
      </c>
      <c r="I8" s="7">
        <v>0</v>
      </c>
      <c r="J8" s="7">
        <v>0</v>
      </c>
      <c r="K8" s="32">
        <v>8.871543494527542</v>
      </c>
    </row>
    <row r="9" spans="1:11" ht="12.75">
      <c r="A9" t="s">
        <v>25</v>
      </c>
      <c r="B9" s="5" t="s">
        <v>12</v>
      </c>
      <c r="C9" s="7">
        <v>2.7000454</v>
      </c>
      <c r="D9" s="7">
        <v>338.58201651368176</v>
      </c>
      <c r="E9" s="7">
        <v>0</v>
      </c>
      <c r="F9" s="7">
        <v>0</v>
      </c>
      <c r="G9" s="32">
        <v>338.58201651368176</v>
      </c>
      <c r="H9" s="7">
        <v>5.393440788469248</v>
      </c>
      <c r="I9" s="7">
        <v>0</v>
      </c>
      <c r="J9" s="7">
        <v>0</v>
      </c>
      <c r="K9" s="32">
        <v>5.393440788469248</v>
      </c>
    </row>
    <row r="10" spans="1:11" ht="12.75">
      <c r="A10" t="s">
        <v>28</v>
      </c>
      <c r="B10" t="s">
        <v>12</v>
      </c>
      <c r="C10" s="7">
        <v>0.3087679</v>
      </c>
      <c r="D10" s="7">
        <v>50.327933830528714</v>
      </c>
      <c r="E10" s="7">
        <v>0</v>
      </c>
      <c r="F10" s="7">
        <v>0</v>
      </c>
      <c r="G10" s="7">
        <v>50.327933830528714</v>
      </c>
      <c r="H10" s="7">
        <v>6.266227388457206</v>
      </c>
      <c r="I10" s="7">
        <v>0</v>
      </c>
      <c r="J10" s="7">
        <v>0</v>
      </c>
      <c r="K10" s="7">
        <v>6.266227388457206</v>
      </c>
    </row>
    <row r="11" spans="1:11" ht="12.75">
      <c r="A11" t="s">
        <v>29</v>
      </c>
      <c r="B11" t="s">
        <v>12</v>
      </c>
      <c r="C11" s="7">
        <v>3.0589866</v>
      </c>
      <c r="D11" s="7">
        <v>507.134813966821</v>
      </c>
      <c r="E11" s="7">
        <v>0</v>
      </c>
      <c r="F11" s="7">
        <v>10.461421903111887</v>
      </c>
      <c r="G11" s="7">
        <v>517.5962358699329</v>
      </c>
      <c r="H11" s="7">
        <v>6.028388604697917</v>
      </c>
      <c r="I11" s="7">
        <v>0</v>
      </c>
      <c r="J11" s="7">
        <v>0.22727822340575654</v>
      </c>
      <c r="K11" s="7">
        <v>6.255666828103673</v>
      </c>
    </row>
    <row r="12" spans="1:11" ht="12.75">
      <c r="A12" t="s">
        <v>31</v>
      </c>
      <c r="B12" t="s">
        <v>12</v>
      </c>
      <c r="C12" s="7">
        <v>0.513754</v>
      </c>
      <c r="D12" s="7">
        <v>48.69644879296871</v>
      </c>
      <c r="E12" s="7">
        <v>0</v>
      </c>
      <c r="F12" s="7">
        <v>0</v>
      </c>
      <c r="G12" s="7">
        <v>48.69644879296871</v>
      </c>
      <c r="H12" s="7">
        <v>3.6408438570074004</v>
      </c>
      <c r="I12" s="7">
        <v>0</v>
      </c>
      <c r="J12" s="7">
        <v>0</v>
      </c>
      <c r="K12" s="7">
        <v>3.6408438570074004</v>
      </c>
    </row>
    <row r="13" spans="1:11" ht="12.75">
      <c r="A13" t="s">
        <v>32</v>
      </c>
      <c r="B13" t="s">
        <v>12</v>
      </c>
      <c r="C13" s="7">
        <v>0.1591049</v>
      </c>
      <c r="D13" s="7">
        <v>10.944580975849108</v>
      </c>
      <c r="E13" s="7">
        <v>0</v>
      </c>
      <c r="F13" s="7">
        <v>0</v>
      </c>
      <c r="G13" s="7">
        <v>10.944580975849108</v>
      </c>
      <c r="H13" s="7">
        <v>2.879256552558634</v>
      </c>
      <c r="I13" s="7">
        <v>0</v>
      </c>
      <c r="J13" s="7">
        <v>0</v>
      </c>
      <c r="K13" s="7">
        <v>2.879256552558634</v>
      </c>
    </row>
    <row r="14" spans="1:11" ht="12.75">
      <c r="A14" t="s">
        <v>17</v>
      </c>
      <c r="B14" t="s">
        <v>12</v>
      </c>
      <c r="C14" s="7">
        <v>0.8076008</v>
      </c>
      <c r="D14" s="7">
        <v>45.952782812281306</v>
      </c>
      <c r="E14" s="7">
        <v>0</v>
      </c>
      <c r="F14" s="7">
        <v>0</v>
      </c>
      <c r="G14" s="7">
        <v>45.952782812281306</v>
      </c>
      <c r="H14" s="7">
        <v>2.9487951450081344</v>
      </c>
      <c r="I14" s="7">
        <v>0</v>
      </c>
      <c r="J14" s="7">
        <v>0</v>
      </c>
      <c r="K14" s="7">
        <v>2.9487951450081344</v>
      </c>
    </row>
    <row r="15" spans="1:11" ht="12.75">
      <c r="A15" t="s">
        <v>19</v>
      </c>
      <c r="B15" t="s">
        <v>12</v>
      </c>
      <c r="C15" s="7">
        <v>1.3037062</v>
      </c>
      <c r="D15" s="7">
        <v>169.14139164247396</v>
      </c>
      <c r="E15" s="7">
        <v>0</v>
      </c>
      <c r="F15" s="7">
        <v>8.945240272538205</v>
      </c>
      <c r="G15" s="7">
        <v>178.08663191501216</v>
      </c>
      <c r="H15" s="7">
        <v>7.010265596866484</v>
      </c>
      <c r="I15" s="7">
        <v>0</v>
      </c>
      <c r="J15" s="7">
        <v>0.3672018323624544</v>
      </c>
      <c r="K15" s="7">
        <v>7.377467429228938</v>
      </c>
    </row>
    <row r="16" spans="1:11" ht="12.75">
      <c r="A16" t="s">
        <v>23</v>
      </c>
      <c r="B16" t="s">
        <v>12</v>
      </c>
      <c r="C16" s="7">
        <v>0.9548611000000001</v>
      </c>
      <c r="D16" s="7">
        <v>113.13640687225875</v>
      </c>
      <c r="E16" s="7">
        <v>0</v>
      </c>
      <c r="F16" s="7">
        <v>0</v>
      </c>
      <c r="G16" s="7">
        <v>113.13640687225875</v>
      </c>
      <c r="H16" s="7">
        <v>4.567717436537336</v>
      </c>
      <c r="I16" s="7">
        <v>0</v>
      </c>
      <c r="J16" s="7">
        <v>0</v>
      </c>
      <c r="K16" s="7">
        <v>4.567717436537336</v>
      </c>
    </row>
    <row r="17" spans="1:11" ht="12.75">
      <c r="A17" t="s">
        <v>26</v>
      </c>
      <c r="B17" t="s">
        <v>12</v>
      </c>
      <c r="C17" s="7">
        <v>3.199219</v>
      </c>
      <c r="D17" s="7">
        <v>489.3822943935042</v>
      </c>
      <c r="E17" s="7">
        <v>0</v>
      </c>
      <c r="F17" s="7">
        <v>36.76361856888042</v>
      </c>
      <c r="G17" s="7">
        <v>526.1459129623846</v>
      </c>
      <c r="H17" s="7">
        <v>5.742705613068157</v>
      </c>
      <c r="I17" s="7">
        <v>0</v>
      </c>
      <c r="J17" s="7">
        <v>0.5053810610985376</v>
      </c>
      <c r="K17" s="7">
        <v>6.248086674166695</v>
      </c>
    </row>
    <row r="18" spans="1:11" ht="12.75">
      <c r="A18" t="s">
        <v>11</v>
      </c>
      <c r="B18" t="s">
        <v>12</v>
      </c>
      <c r="C18" s="7">
        <v>1.150992</v>
      </c>
      <c r="D18" s="7">
        <v>84.63153184471709</v>
      </c>
      <c r="E18" s="7">
        <v>0</v>
      </c>
      <c r="F18" s="7">
        <v>0</v>
      </c>
      <c r="G18" s="7">
        <v>84.63153184471709</v>
      </c>
      <c r="H18" s="7">
        <v>3.065989728097576</v>
      </c>
      <c r="I18" s="7">
        <v>0</v>
      </c>
      <c r="J18" s="7">
        <v>0</v>
      </c>
      <c r="K18" s="7">
        <v>3.065989728097576</v>
      </c>
    </row>
    <row r="19" spans="1:11" ht="12.75">
      <c r="A19" t="s">
        <v>21</v>
      </c>
      <c r="B19" t="s">
        <v>12</v>
      </c>
      <c r="C19" s="7">
        <v>3.8474648</v>
      </c>
      <c r="D19" s="7">
        <v>574.9107846771577</v>
      </c>
      <c r="E19" s="7">
        <v>0</v>
      </c>
      <c r="F19" s="7">
        <v>77.77624891668424</v>
      </c>
      <c r="G19" s="7">
        <v>652.687033593842</v>
      </c>
      <c r="H19" s="7">
        <v>6.245995620985016</v>
      </c>
      <c r="I19" s="7">
        <v>0</v>
      </c>
      <c r="J19" s="7">
        <v>0.8291141263580266</v>
      </c>
      <c r="K19" s="7">
        <v>7.075109747343043</v>
      </c>
    </row>
    <row r="20" spans="1:11" ht="12.75">
      <c r="A20" t="s">
        <v>27</v>
      </c>
      <c r="B20" t="s">
        <v>12</v>
      </c>
      <c r="C20" s="7">
        <v>0.7141721999999999</v>
      </c>
      <c r="D20" s="7">
        <v>32.73712556722619</v>
      </c>
      <c r="E20" s="7">
        <v>0</v>
      </c>
      <c r="F20" s="7">
        <v>0</v>
      </c>
      <c r="G20" s="7">
        <v>32.73712556722619</v>
      </c>
      <c r="H20" s="7">
        <v>2.1584464467867805</v>
      </c>
      <c r="I20" s="7">
        <v>0</v>
      </c>
      <c r="J20" s="7">
        <v>0</v>
      </c>
      <c r="K20" s="7">
        <v>2.1584464467867805</v>
      </c>
    </row>
    <row r="21" spans="1:11" ht="12.7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3" t="s">
        <v>6</v>
      </c>
      <c r="H21" s="1" t="s">
        <v>7</v>
      </c>
      <c r="I21" s="1" t="s">
        <v>8</v>
      </c>
      <c r="J21" s="1" t="s">
        <v>9</v>
      </c>
      <c r="K21" s="3" t="s">
        <v>10</v>
      </c>
    </row>
    <row r="22" spans="1:11" ht="12.75">
      <c r="A22" t="s">
        <v>35</v>
      </c>
      <c r="B22" t="s">
        <v>97</v>
      </c>
      <c r="C22" s="7">
        <v>0.6834332000000001</v>
      </c>
      <c r="D22" s="7">
        <v>0</v>
      </c>
      <c r="E22" s="7">
        <v>12.216371352649217</v>
      </c>
      <c r="F22" s="7">
        <v>105.39105109962762</v>
      </c>
      <c r="G22" s="7">
        <v>117.60742245227684</v>
      </c>
      <c r="H22" s="7">
        <v>0</v>
      </c>
      <c r="I22" s="7">
        <v>0.9762543840352544</v>
      </c>
      <c r="J22" s="7">
        <v>7.848807326111332</v>
      </c>
      <c r="K22" s="7">
        <v>8.825061710146587</v>
      </c>
    </row>
    <row r="23" spans="1:11" ht="12.75">
      <c r="A23" t="s">
        <v>36</v>
      </c>
      <c r="B23" t="s">
        <v>97</v>
      </c>
      <c r="C23" s="7">
        <v>7.4099864</v>
      </c>
      <c r="D23" s="7">
        <v>0</v>
      </c>
      <c r="E23" s="7">
        <v>0</v>
      </c>
      <c r="F23" s="7">
        <v>2258.0167427242955</v>
      </c>
      <c r="G23" s="7">
        <v>2258.0167427242955</v>
      </c>
      <c r="H23" s="7">
        <v>0</v>
      </c>
      <c r="I23" s="7">
        <v>0</v>
      </c>
      <c r="J23" s="7">
        <v>11.867163333333314</v>
      </c>
      <c r="K23" s="7">
        <v>11.867163333333314</v>
      </c>
    </row>
    <row r="24" spans="1:11" ht="12.75">
      <c r="A24" t="s">
        <v>37</v>
      </c>
      <c r="B24" t="s">
        <v>97</v>
      </c>
      <c r="C24" s="7">
        <v>0.7658729000000001</v>
      </c>
      <c r="D24" s="7">
        <v>0</v>
      </c>
      <c r="E24" s="7">
        <v>0</v>
      </c>
      <c r="F24" s="7">
        <v>159.68091064076475</v>
      </c>
      <c r="G24" s="7">
        <v>159.68091064076475</v>
      </c>
      <c r="H24" s="7">
        <v>0</v>
      </c>
      <c r="I24" s="7">
        <v>0</v>
      </c>
      <c r="J24" s="7">
        <v>12.0577724552749</v>
      </c>
      <c r="K24" s="7">
        <v>12.0577724552749</v>
      </c>
    </row>
    <row r="25" spans="1:11" ht="12.75">
      <c r="A25" t="s">
        <v>38</v>
      </c>
      <c r="B25" t="s">
        <v>97</v>
      </c>
      <c r="C25" s="7">
        <v>0.4664428</v>
      </c>
      <c r="D25" s="7">
        <v>0</v>
      </c>
      <c r="E25" s="7">
        <v>0</v>
      </c>
      <c r="F25" s="7">
        <v>149.57663787546883</v>
      </c>
      <c r="G25" s="7">
        <v>149.57663787546883</v>
      </c>
      <c r="H25" s="7">
        <v>0</v>
      </c>
      <c r="I25" s="7">
        <v>0</v>
      </c>
      <c r="J25" s="7">
        <v>14.21567215422973</v>
      </c>
      <c r="K25" s="7">
        <v>14.21567215422973</v>
      </c>
    </row>
    <row r="26" spans="1:11" ht="12.75">
      <c r="A26" t="s">
        <v>41</v>
      </c>
      <c r="B26" t="s">
        <v>97</v>
      </c>
      <c r="C26" s="7">
        <v>7.9625938</v>
      </c>
      <c r="D26" s="7">
        <v>0</v>
      </c>
      <c r="E26" s="7">
        <v>0</v>
      </c>
      <c r="F26" s="7">
        <v>2553.4063541597234</v>
      </c>
      <c r="G26" s="7">
        <v>2553.4063541597234</v>
      </c>
      <c r="H26" s="7">
        <v>0</v>
      </c>
      <c r="I26" s="7">
        <v>0</v>
      </c>
      <c r="J26" s="7">
        <v>14.21567215422973</v>
      </c>
      <c r="K26" s="7">
        <v>14.21567215422973</v>
      </c>
    </row>
    <row r="27" spans="1:11" ht="12.7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3" t="s">
        <v>6</v>
      </c>
      <c r="H27" s="1" t="s">
        <v>7</v>
      </c>
      <c r="I27" s="1" t="s">
        <v>8</v>
      </c>
      <c r="J27" s="1" t="s">
        <v>9</v>
      </c>
      <c r="K27" s="3" t="s">
        <v>10</v>
      </c>
    </row>
    <row r="28" spans="1:11" ht="12.75">
      <c r="A28" t="s">
        <v>59</v>
      </c>
      <c r="B28" t="s">
        <v>34</v>
      </c>
      <c r="C28" s="7">
        <v>2.2016792</v>
      </c>
      <c r="D28" s="7">
        <v>436.6256652944683</v>
      </c>
      <c r="E28" s="7">
        <v>231.37685417173213</v>
      </c>
      <c r="F28" s="7">
        <v>245.40969461220487</v>
      </c>
      <c r="G28" s="7">
        <v>913.4122140784054</v>
      </c>
      <c r="H28" s="7">
        <v>7.684005973477853</v>
      </c>
      <c r="I28" s="7">
        <v>5.072512947477227</v>
      </c>
      <c r="J28" s="7">
        <v>3.9453023154280915</v>
      </c>
      <c r="K28" s="7">
        <v>16.70182123638317</v>
      </c>
    </row>
    <row r="29" spans="1:11" ht="12.75">
      <c r="A29" t="s">
        <v>56</v>
      </c>
      <c r="B29" t="s">
        <v>34</v>
      </c>
      <c r="C29" s="7">
        <v>2.0230072</v>
      </c>
      <c r="D29" s="7">
        <v>0</v>
      </c>
      <c r="E29" s="7">
        <v>187.7124813978164</v>
      </c>
      <c r="F29" s="7">
        <v>692.3663081673471</v>
      </c>
      <c r="G29" s="7">
        <v>880.0787895651636</v>
      </c>
      <c r="H29" s="7">
        <v>0</v>
      </c>
      <c r="I29" s="7">
        <v>4.205046940116714</v>
      </c>
      <c r="J29" s="7">
        <v>12.560388633595569</v>
      </c>
      <c r="K29" s="7">
        <v>16.76543557371228</v>
      </c>
    </row>
    <row r="30" spans="1:11" ht="12.75">
      <c r="A30" t="s">
        <v>45</v>
      </c>
      <c r="B30" t="s">
        <v>34</v>
      </c>
      <c r="C30" s="7">
        <v>1.7981233</v>
      </c>
      <c r="D30" s="7">
        <v>139.97413837879836</v>
      </c>
      <c r="E30" s="7">
        <v>37.62488014951995</v>
      </c>
      <c r="F30" s="7">
        <v>229.93053441404683</v>
      </c>
      <c r="G30" s="7">
        <v>407.52955294236517</v>
      </c>
      <c r="H30" s="7">
        <v>3.225842843344102</v>
      </c>
      <c r="I30" s="7">
        <v>0.8176948230014183</v>
      </c>
      <c r="J30" s="7">
        <v>4.42251353522743</v>
      </c>
      <c r="K30" s="7">
        <v>8.46605120157295</v>
      </c>
    </row>
    <row r="31" spans="1:11" ht="12.75">
      <c r="A31" t="s">
        <v>47</v>
      </c>
      <c r="B31" t="s">
        <v>34</v>
      </c>
      <c r="C31" s="7">
        <v>0.43088180000000004</v>
      </c>
      <c r="D31" s="7">
        <v>37.791212566876574</v>
      </c>
      <c r="E31" s="7">
        <v>0</v>
      </c>
      <c r="F31" s="7">
        <v>31.628626036591363</v>
      </c>
      <c r="G31" s="7">
        <v>69.41983860346794</v>
      </c>
      <c r="H31" s="7">
        <v>3.1596343343048945</v>
      </c>
      <c r="I31" s="7">
        <v>0</v>
      </c>
      <c r="J31" s="7">
        <v>2.892068079276015</v>
      </c>
      <c r="K31" s="7">
        <v>6.05170241358091</v>
      </c>
    </row>
    <row r="32" spans="1:11" ht="12.75">
      <c r="A32" t="s">
        <v>48</v>
      </c>
      <c r="B32" t="s">
        <v>34</v>
      </c>
      <c r="C32" s="7">
        <v>2.3740905999999997</v>
      </c>
      <c r="D32" s="7">
        <v>189.6688208237183</v>
      </c>
      <c r="E32" s="7">
        <v>23.0276342120101</v>
      </c>
      <c r="F32" s="7">
        <v>197.1060748377385</v>
      </c>
      <c r="G32" s="7">
        <v>409.80252987346694</v>
      </c>
      <c r="H32" s="7">
        <v>3.572668511329384</v>
      </c>
      <c r="I32" s="7">
        <v>0.43970463593284465</v>
      </c>
      <c r="J32" s="7">
        <v>3.1294313327637413</v>
      </c>
      <c r="K32" s="7">
        <v>7.14180448002597</v>
      </c>
    </row>
    <row r="33" spans="1:11" ht="12.75">
      <c r="A33" t="s">
        <v>49</v>
      </c>
      <c r="B33" t="s">
        <v>34</v>
      </c>
      <c r="C33" s="7">
        <v>0.3555151</v>
      </c>
      <c r="D33" s="7">
        <v>21.720259767676843</v>
      </c>
      <c r="E33" s="7">
        <v>18.240647985712464</v>
      </c>
      <c r="F33" s="7">
        <v>23.710374360149046</v>
      </c>
      <c r="G33" s="7">
        <v>63.67128211353835</v>
      </c>
      <c r="H33" s="7">
        <v>2.452788597358083</v>
      </c>
      <c r="I33" s="7">
        <v>1.8894468219115739</v>
      </c>
      <c r="J33" s="7">
        <v>2.4861765812045657</v>
      </c>
      <c r="K33" s="7">
        <v>6.828412000474223</v>
      </c>
    </row>
    <row r="34" spans="1:11" ht="12.75">
      <c r="A34" t="s">
        <v>50</v>
      </c>
      <c r="B34" t="s">
        <v>34</v>
      </c>
      <c r="C34" s="7">
        <v>0.9580927</v>
      </c>
      <c r="D34" s="7">
        <v>131.9104718725556</v>
      </c>
      <c r="E34" s="7">
        <v>79.11588392016887</v>
      </c>
      <c r="F34" s="7">
        <v>40.93422431035702</v>
      </c>
      <c r="G34" s="7">
        <v>251.9605801030815</v>
      </c>
      <c r="H34" s="7">
        <v>5.071513134568745</v>
      </c>
      <c r="I34" s="7">
        <v>3.136081851629572</v>
      </c>
      <c r="J34" s="7">
        <v>1.6090581318116648</v>
      </c>
      <c r="K34" s="7">
        <v>9.816653118009981</v>
      </c>
    </row>
    <row r="35" spans="1:11" ht="12.75">
      <c r="A35" t="s">
        <v>52</v>
      </c>
      <c r="B35" t="s">
        <v>34</v>
      </c>
      <c r="C35" s="7">
        <v>0.7521388</v>
      </c>
      <c r="D35" s="7">
        <v>61.436602306350714</v>
      </c>
      <c r="E35" s="7">
        <v>0</v>
      </c>
      <c r="F35" s="7">
        <v>32.36198133001337</v>
      </c>
      <c r="G35" s="7">
        <v>93.79858363636409</v>
      </c>
      <c r="H35" s="7">
        <v>3.2321929852166438</v>
      </c>
      <c r="I35" s="7">
        <v>0</v>
      </c>
      <c r="J35" s="7">
        <v>1.7640791530124533</v>
      </c>
      <c r="K35" s="7">
        <v>4.996272138229097</v>
      </c>
    </row>
    <row r="36" spans="1:11" ht="12.75">
      <c r="A36" t="s">
        <v>53</v>
      </c>
      <c r="B36" t="s">
        <v>34</v>
      </c>
      <c r="C36" s="7">
        <v>1.4112149</v>
      </c>
      <c r="D36" s="7">
        <v>140.82967681950797</v>
      </c>
      <c r="E36" s="7">
        <v>0</v>
      </c>
      <c r="F36" s="7">
        <v>161.63180687115133</v>
      </c>
      <c r="G36" s="7">
        <v>302.4614836906593</v>
      </c>
      <c r="H36" s="7">
        <v>4.560140641833816</v>
      </c>
      <c r="I36" s="7">
        <v>0</v>
      </c>
      <c r="J36" s="7">
        <v>4.463653344236821</v>
      </c>
      <c r="K36" s="7">
        <v>9.023793986070636</v>
      </c>
    </row>
    <row r="37" spans="1:11" ht="12.75">
      <c r="A37" t="s">
        <v>54</v>
      </c>
      <c r="B37" t="s">
        <v>34</v>
      </c>
      <c r="C37" s="7">
        <v>1.8140403999999999</v>
      </c>
      <c r="D37" s="7">
        <v>368.14668686663975</v>
      </c>
      <c r="E37" s="7">
        <v>0</v>
      </c>
      <c r="F37" s="7">
        <v>205.00630992926057</v>
      </c>
      <c r="G37" s="7">
        <v>573.1529967959003</v>
      </c>
      <c r="H37" s="7">
        <v>7.66028433107318</v>
      </c>
      <c r="I37" s="7">
        <v>0</v>
      </c>
      <c r="J37" s="7">
        <v>3.938894691706002</v>
      </c>
      <c r="K37" s="7">
        <v>11.599179022779182</v>
      </c>
    </row>
    <row r="38" spans="1:11" ht="12.75">
      <c r="A38" t="s">
        <v>60</v>
      </c>
      <c r="B38" t="s">
        <v>34</v>
      </c>
      <c r="C38" s="7">
        <v>0.5689242</v>
      </c>
      <c r="D38" s="7">
        <v>0</v>
      </c>
      <c r="E38" s="7">
        <v>63.78832092406963</v>
      </c>
      <c r="F38" s="7">
        <v>20.10792722177603</v>
      </c>
      <c r="G38" s="32">
        <v>83.89624814584566</v>
      </c>
      <c r="H38" s="7">
        <v>0</v>
      </c>
      <c r="I38" s="7">
        <v>3.6567630714825157</v>
      </c>
      <c r="J38" s="7">
        <v>1.2481099750380553</v>
      </c>
      <c r="K38" s="32">
        <v>4.904873046520571</v>
      </c>
    </row>
    <row r="39" spans="1:11" ht="12.75">
      <c r="A39" t="s">
        <v>61</v>
      </c>
      <c r="B39" t="s">
        <v>34</v>
      </c>
      <c r="C39" s="7">
        <v>1.4153053</v>
      </c>
      <c r="D39" s="7">
        <v>34.49382182657218</v>
      </c>
      <c r="E39" s="7">
        <v>86.89999504020611</v>
      </c>
      <c r="F39" s="7">
        <v>32.61282311465038</v>
      </c>
      <c r="G39" s="32">
        <v>154.00663998142866</v>
      </c>
      <c r="H39" s="7">
        <v>1.02012716541846</v>
      </c>
      <c r="I39" s="7">
        <v>2.4969390167932484</v>
      </c>
      <c r="J39" s="7">
        <v>0.5342914140036248</v>
      </c>
      <c r="K39" s="32">
        <v>4.051357596215333</v>
      </c>
    </row>
    <row r="40" spans="1:11" ht="12.75">
      <c r="A40" t="s">
        <v>62</v>
      </c>
      <c r="B40" t="s">
        <v>34</v>
      </c>
      <c r="C40" s="7">
        <v>3.1318967</v>
      </c>
      <c r="D40" s="7">
        <v>0</v>
      </c>
      <c r="E40" s="7">
        <v>469.03977200479216</v>
      </c>
      <c r="F40" s="7">
        <v>98.27575767093698</v>
      </c>
      <c r="G40" s="32">
        <v>567.3155296757292</v>
      </c>
      <c r="H40" s="7">
        <v>0</v>
      </c>
      <c r="I40" s="7">
        <v>7.446069484448129</v>
      </c>
      <c r="J40" s="7">
        <v>2.288082705971383</v>
      </c>
      <c r="K40" s="32">
        <v>9.734152190419511</v>
      </c>
    </row>
    <row r="41" spans="1:11" ht="12.75">
      <c r="A41" s="4" t="s">
        <v>63</v>
      </c>
      <c r="B41" t="s">
        <v>34</v>
      </c>
      <c r="C41" s="7">
        <v>2.7337829</v>
      </c>
      <c r="D41" s="7">
        <v>161.51748762662038</v>
      </c>
      <c r="E41" s="7">
        <v>0</v>
      </c>
      <c r="F41" s="7">
        <v>30.4523735957321</v>
      </c>
      <c r="G41" s="32">
        <v>191.96986122235248</v>
      </c>
      <c r="H41" s="7">
        <v>2.626150249818446</v>
      </c>
      <c r="I41" s="7">
        <v>0</v>
      </c>
      <c r="J41" s="7">
        <v>0.8012438412838678</v>
      </c>
      <c r="K41" s="32">
        <v>3.4273940911023137</v>
      </c>
    </row>
    <row r="42" spans="1:11" ht="12.75">
      <c r="A42" s="4" t="s">
        <v>64</v>
      </c>
      <c r="B42" t="s">
        <v>34</v>
      </c>
      <c r="C42" s="7">
        <v>4.2306197</v>
      </c>
      <c r="D42" s="7">
        <v>249.95366861343913</v>
      </c>
      <c r="E42" s="7">
        <v>0</v>
      </c>
      <c r="F42" s="7">
        <v>47.12605805159731</v>
      </c>
      <c r="G42" s="32">
        <v>297.07972666503645</v>
      </c>
      <c r="H42" s="7">
        <v>2.626150249818446</v>
      </c>
      <c r="I42" s="7">
        <v>0</v>
      </c>
      <c r="J42" s="7">
        <v>0.8012438412838678</v>
      </c>
      <c r="K42" s="32">
        <v>3.4273940911023137</v>
      </c>
    </row>
    <row r="43" spans="1:11" ht="12.7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3" t="s">
        <v>6</v>
      </c>
      <c r="H43" s="1" t="s">
        <v>7</v>
      </c>
      <c r="I43" s="1" t="s">
        <v>8</v>
      </c>
      <c r="J43" s="1" t="s">
        <v>9</v>
      </c>
      <c r="K43" s="3" t="s">
        <v>10</v>
      </c>
    </row>
    <row r="44" spans="1:11" ht="12.75">
      <c r="A44" t="s">
        <v>71</v>
      </c>
      <c r="B44" t="s">
        <v>96</v>
      </c>
      <c r="C44" s="7">
        <v>0.7716174</v>
      </c>
      <c r="D44" s="7">
        <v>0</v>
      </c>
      <c r="E44" s="7">
        <v>255.52229755557934</v>
      </c>
      <c r="F44" s="7">
        <v>13.462479208028526</v>
      </c>
      <c r="G44" s="7">
        <v>268.9847767636079</v>
      </c>
      <c r="H44" s="7">
        <v>0</v>
      </c>
      <c r="I44" s="7">
        <v>16.70698725461221</v>
      </c>
      <c r="J44" s="7">
        <v>0.947797408419785</v>
      </c>
      <c r="K44" s="7">
        <v>17.654784663031993</v>
      </c>
    </row>
    <row r="45" spans="1:11" ht="12.75">
      <c r="A45" t="s">
        <v>72</v>
      </c>
      <c r="B45" t="s">
        <v>96</v>
      </c>
      <c r="C45" s="7">
        <v>1.0845804000000001</v>
      </c>
      <c r="D45" s="7">
        <v>0</v>
      </c>
      <c r="E45" s="7">
        <v>237.56491655184143</v>
      </c>
      <c r="F45" s="7">
        <v>44.89215204985185</v>
      </c>
      <c r="G45" s="7">
        <v>282.45706860169327</v>
      </c>
      <c r="H45" s="7">
        <v>0</v>
      </c>
      <c r="I45" s="7">
        <v>8.879092280159032</v>
      </c>
      <c r="J45" s="7">
        <v>2.023990462177757</v>
      </c>
      <c r="K45" s="7">
        <v>10.903082742336789</v>
      </c>
    </row>
    <row r="46" spans="1:11" ht="12.75">
      <c r="A46" t="s">
        <v>73</v>
      </c>
      <c r="B46" t="s">
        <v>96</v>
      </c>
      <c r="C46" s="7">
        <v>1.581914</v>
      </c>
      <c r="D46" s="7">
        <v>314.5217607104907</v>
      </c>
      <c r="E46" s="7">
        <v>0</v>
      </c>
      <c r="F46" s="7">
        <v>10.311031394953675</v>
      </c>
      <c r="G46" s="7">
        <v>324.83279210544436</v>
      </c>
      <c r="H46" s="7">
        <v>9.405516926701775</v>
      </c>
      <c r="I46" s="7">
        <v>0</v>
      </c>
      <c r="J46" s="7">
        <v>0.30095692369650934</v>
      </c>
      <c r="K46" s="7">
        <v>9.706473850398284</v>
      </c>
    </row>
    <row r="47" spans="1:11" ht="12.75">
      <c r="A47" t="s">
        <v>74</v>
      </c>
      <c r="B47" t="s">
        <v>96</v>
      </c>
      <c r="C47" s="7">
        <v>1.2388221</v>
      </c>
      <c r="D47" s="7">
        <v>0</v>
      </c>
      <c r="E47" s="7">
        <v>209.39335191492574</v>
      </c>
      <c r="F47" s="7">
        <v>17.906676049890848</v>
      </c>
      <c r="G47" s="7">
        <v>227.3000279648166</v>
      </c>
      <c r="H47" s="7">
        <v>0</v>
      </c>
      <c r="I47" s="7">
        <v>7.39024320432313</v>
      </c>
      <c r="J47" s="7">
        <v>0.8569770408884405</v>
      </c>
      <c r="K47" s="7">
        <v>8.24722024521157</v>
      </c>
    </row>
    <row r="48" spans="1:11" ht="12.75">
      <c r="A48" t="s">
        <v>75</v>
      </c>
      <c r="B48" t="s">
        <v>96</v>
      </c>
      <c r="C48" s="7">
        <v>0.3294724</v>
      </c>
      <c r="D48" s="7">
        <v>0</v>
      </c>
      <c r="E48" s="7">
        <v>16.139260060203483</v>
      </c>
      <c r="F48" s="7">
        <v>58.29450432463325</v>
      </c>
      <c r="G48" s="7">
        <v>74.43376438483673</v>
      </c>
      <c r="H48" s="7">
        <v>0</v>
      </c>
      <c r="I48" s="7">
        <v>2.0940052142737096</v>
      </c>
      <c r="J48" s="7">
        <v>7.7227389354013924</v>
      </c>
      <c r="K48" s="7">
        <v>9.816744149675102</v>
      </c>
    </row>
    <row r="49" spans="1:11" ht="12.75">
      <c r="A49" t="s">
        <v>76</v>
      </c>
      <c r="B49" t="s">
        <v>96</v>
      </c>
      <c r="C49" s="7">
        <v>0.9459798</v>
      </c>
      <c r="D49" s="7">
        <v>0</v>
      </c>
      <c r="E49" s="7">
        <v>189.48491925683456</v>
      </c>
      <c r="F49" s="7">
        <v>31.664067689803343</v>
      </c>
      <c r="G49" s="7">
        <v>221.1489869466379</v>
      </c>
      <c r="H49" s="7">
        <v>0</v>
      </c>
      <c r="I49" s="7">
        <v>7.885782540706211</v>
      </c>
      <c r="J49" s="7">
        <v>1.6876440005182953</v>
      </c>
      <c r="K49" s="7">
        <v>9.573426541224507</v>
      </c>
    </row>
    <row r="50" spans="1:11" ht="12.75">
      <c r="A50" t="s">
        <v>68</v>
      </c>
      <c r="B50" t="s">
        <v>96</v>
      </c>
      <c r="C50" s="7">
        <v>1.4509051</v>
      </c>
      <c r="D50" s="7">
        <v>124.42153650435873</v>
      </c>
      <c r="E50" s="7">
        <v>0</v>
      </c>
      <c r="F50" s="7">
        <v>90.49545010468756</v>
      </c>
      <c r="G50" s="7">
        <v>214.9169866090463</v>
      </c>
      <c r="H50" s="7">
        <v>2.87575052022819</v>
      </c>
      <c r="I50" s="7">
        <v>0</v>
      </c>
      <c r="J50" s="7">
        <v>2.065617196020974</v>
      </c>
      <c r="K50" s="7">
        <v>4.9413677162491645</v>
      </c>
    </row>
    <row r="51" spans="1:11" ht="12.75">
      <c r="A51" t="s">
        <v>77</v>
      </c>
      <c r="B51" t="s">
        <v>96</v>
      </c>
      <c r="C51" s="7">
        <v>3.4832983</v>
      </c>
      <c r="D51" s="7">
        <v>62.36056621612384</v>
      </c>
      <c r="E51" s="7">
        <v>350.5455400930224</v>
      </c>
      <c r="F51" s="7">
        <v>632.554310366662</v>
      </c>
      <c r="G51" s="7">
        <v>1045.4604166758081</v>
      </c>
      <c r="H51" s="7">
        <v>0.6594842750662271</v>
      </c>
      <c r="I51" s="7">
        <v>3.9572718406732044</v>
      </c>
      <c r="J51" s="7">
        <v>5.842372845383042</v>
      </c>
      <c r="K51" s="7">
        <v>10.459128961122474</v>
      </c>
    </row>
    <row r="52" spans="1:11" ht="12.75">
      <c r="A52" t="s">
        <v>78</v>
      </c>
      <c r="B52" t="s">
        <v>96</v>
      </c>
      <c r="C52" s="7">
        <v>3.3093552</v>
      </c>
      <c r="D52" s="7">
        <v>0</v>
      </c>
      <c r="E52" s="7">
        <v>361.91344445991655</v>
      </c>
      <c r="F52" s="7">
        <v>576.993089576007</v>
      </c>
      <c r="G52" s="7">
        <v>938.9065340359236</v>
      </c>
      <c r="H52" s="7">
        <v>0</v>
      </c>
      <c r="I52" s="7">
        <v>3.687284992849522</v>
      </c>
      <c r="J52" s="7">
        <v>9.905783672309969</v>
      </c>
      <c r="K52" s="7">
        <v>13.59306866515949</v>
      </c>
    </row>
    <row r="53" spans="1:11" ht="12.75">
      <c r="A53" t="s">
        <v>79</v>
      </c>
      <c r="B53" t="s">
        <v>96</v>
      </c>
      <c r="C53" s="7">
        <v>1.9518464</v>
      </c>
      <c r="D53" s="7">
        <v>63.59005771281479</v>
      </c>
      <c r="E53" s="7">
        <v>19.981176069405024</v>
      </c>
      <c r="F53" s="7">
        <v>79.60960629900464</v>
      </c>
      <c r="G53" s="7">
        <v>163.18084008122446</v>
      </c>
      <c r="H53" s="7">
        <v>1.3589199377562131</v>
      </c>
      <c r="I53" s="7">
        <v>0.5768275965695435</v>
      </c>
      <c r="J53" s="7">
        <v>2.1517476260175146</v>
      </c>
      <c r="K53" s="7">
        <v>4.087495160343272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" sqref="A1:IV1"/>
    </sheetView>
  </sheetViews>
  <sheetFormatPr defaultColWidth="11.421875" defaultRowHeight="12.75"/>
  <cols>
    <col min="8" max="8" width="11.57421875" style="6" bestFit="1" customWidth="1"/>
    <col min="9" max="9" width="15.7109375" style="0" bestFit="1" customWidth="1"/>
    <col min="10" max="10" width="16.140625" style="0" bestFit="1" customWidth="1"/>
    <col min="11" max="11" width="15.8515625" style="0" bestFit="1" customWidth="1"/>
    <col min="12" max="12" width="11.57421875" style="6" bestFit="1" customWidth="1"/>
  </cols>
  <sheetData>
    <row r="1" spans="1:12" ht="12.75">
      <c r="A1" s="1" t="s">
        <v>0</v>
      </c>
      <c r="B1" s="2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  <c r="J1" s="1" t="s">
        <v>8</v>
      </c>
      <c r="K1" s="1" t="s">
        <v>9</v>
      </c>
      <c r="L1" s="3" t="s">
        <v>10</v>
      </c>
    </row>
    <row r="2" spans="1:12" ht="12.75">
      <c r="A2" s="4" t="s">
        <v>11</v>
      </c>
      <c r="B2" s="5" t="s">
        <v>12</v>
      </c>
      <c r="C2" t="s">
        <v>13</v>
      </c>
      <c r="D2">
        <f>VLOOKUP(A2,'[1]Superfície'!$A:$C,2,FALSE)</f>
        <v>1.150992</v>
      </c>
      <c r="E2">
        <f>VLOOKUP(A2,'[2]Vol'!A:H,3,FALSE)</f>
        <v>84.63153184471709</v>
      </c>
      <c r="F2">
        <f>VLOOKUP(A2,'[2]Vol'!A:I,4,FALSE)</f>
        <v>0</v>
      </c>
      <c r="G2">
        <f>VLOOKUP(A2,'[2]Vol'!A:J,5,FALSE)</f>
        <v>0</v>
      </c>
      <c r="H2" s="6">
        <f aca="true" t="shared" si="0" ref="H2:H33">SUM(E2:G2)</f>
        <v>84.63153184471709</v>
      </c>
      <c r="I2" s="7">
        <f>VLOOKUP(A2,'[2]Creix'!$A:$G,2,FALSE)</f>
        <v>3.065989728097576</v>
      </c>
      <c r="J2" s="7">
        <f>VLOOKUP(A2,'[2]Creix'!$A:$G,3,FALSE)</f>
        <v>0</v>
      </c>
      <c r="K2" s="7">
        <f>VLOOKUP(A2,'[2]Creix'!$A:$G,4,FALSE)</f>
        <v>0</v>
      </c>
      <c r="L2" s="6">
        <f aca="true" t="shared" si="1" ref="L2:L33">SUM(I2:K2)</f>
        <v>3.065989728097576</v>
      </c>
    </row>
    <row r="3" spans="1:12" ht="12.75">
      <c r="A3" t="s">
        <v>14</v>
      </c>
      <c r="B3" s="5" t="s">
        <v>12</v>
      </c>
      <c r="C3" t="s">
        <v>13</v>
      </c>
      <c r="D3">
        <f>VLOOKUP(A3,'[1]Superfície'!$A:$C,2,FALSE)</f>
        <v>0.9192570999999999</v>
      </c>
      <c r="E3">
        <f>VLOOKUP(A3,'[2]Vol'!A:H,3,FALSE)</f>
        <v>165.65103344338328</v>
      </c>
      <c r="F3">
        <f>VLOOKUP(A3,'[2]Vol'!A:I,4,FALSE)</f>
        <v>0</v>
      </c>
      <c r="G3">
        <f>VLOOKUP(A3,'[2]Vol'!A:J,5,FALSE)</f>
        <v>0</v>
      </c>
      <c r="H3" s="6">
        <f t="shared" si="0"/>
        <v>165.65103344338328</v>
      </c>
      <c r="I3" s="7">
        <f>VLOOKUP(A3,'[2]Creix'!$A:$G,2,FALSE)</f>
        <v>7.307674237279244</v>
      </c>
      <c r="J3" s="7">
        <f>VLOOKUP(A3,'[2]Creix'!$A:$G,3,FALSE)</f>
        <v>0</v>
      </c>
      <c r="K3" s="7">
        <f>VLOOKUP(A3,'[2]Creix'!$A:$G,4,FALSE)</f>
        <v>0</v>
      </c>
      <c r="L3" s="6">
        <f t="shared" si="1"/>
        <v>7.307674237279244</v>
      </c>
    </row>
    <row r="4" spans="1:12" ht="12.75">
      <c r="A4" t="s">
        <v>15</v>
      </c>
      <c r="B4" s="5" t="s">
        <v>12</v>
      </c>
      <c r="C4" t="s">
        <v>13</v>
      </c>
      <c r="D4">
        <f>VLOOKUP(A4,'[1]Superfície'!$A:$C,2,FALSE)</f>
        <v>0.8648547000000001</v>
      </c>
      <c r="E4">
        <f>VLOOKUP(A4,'[2]Vol'!A:H,3,FALSE)</f>
        <v>155.84766746252728</v>
      </c>
      <c r="F4">
        <f>VLOOKUP(A4,'[2]Vol'!A:I,4,FALSE)</f>
        <v>0</v>
      </c>
      <c r="G4">
        <f>VLOOKUP(A4,'[2]Vol'!A:J,5,FALSE)</f>
        <v>0</v>
      </c>
      <c r="H4" s="6">
        <f t="shared" si="0"/>
        <v>155.84766746252728</v>
      </c>
      <c r="I4" s="7">
        <f>VLOOKUP(A4,'[2]Creix'!$A:$G,2,FALSE)</f>
        <v>7.307674237279244</v>
      </c>
      <c r="J4" s="7">
        <f>VLOOKUP(A4,'[2]Creix'!$A:$G,3,FALSE)</f>
        <v>0</v>
      </c>
      <c r="K4" s="7">
        <f>VLOOKUP(A4,'[2]Creix'!$A:$G,4,FALSE)</f>
        <v>0</v>
      </c>
      <c r="L4" s="6">
        <f t="shared" si="1"/>
        <v>7.307674237279244</v>
      </c>
    </row>
    <row r="5" spans="1:12" ht="12.75">
      <c r="A5" t="s">
        <v>16</v>
      </c>
      <c r="B5" s="5" t="s">
        <v>12</v>
      </c>
      <c r="C5" t="s">
        <v>13</v>
      </c>
      <c r="D5">
        <f>VLOOKUP(A5,'[1]Superfície'!$A:$C,2,FALSE)</f>
        <v>0.8515959000000001</v>
      </c>
      <c r="E5">
        <f>VLOOKUP(A5,'[2]Vol'!A:H,3,FALSE)</f>
        <v>169.84543178784355</v>
      </c>
      <c r="F5">
        <f>VLOOKUP(A5,'[2]Vol'!A:I,4,FALSE)</f>
        <v>0</v>
      </c>
      <c r="G5">
        <f>VLOOKUP(A5,'[2]Vol'!A:J,5,FALSE)</f>
        <v>0</v>
      </c>
      <c r="H5" s="6">
        <f t="shared" si="0"/>
        <v>169.84543178784355</v>
      </c>
      <c r="I5" s="7">
        <f>VLOOKUP(A5,'[2]Creix'!$A:$G,2,FALSE)</f>
        <v>7.691207687045502</v>
      </c>
      <c r="J5" s="7">
        <f>VLOOKUP(A5,'[2]Creix'!$A:$G,3,FALSE)</f>
        <v>0</v>
      </c>
      <c r="K5" s="7">
        <f>VLOOKUP(A5,'[2]Creix'!$A:$G,4,FALSE)</f>
        <v>0</v>
      </c>
      <c r="L5" s="6">
        <f t="shared" si="1"/>
        <v>7.691207687045502</v>
      </c>
    </row>
    <row r="6" spans="1:12" ht="12.75">
      <c r="A6" t="s">
        <v>17</v>
      </c>
      <c r="B6" s="5" t="s">
        <v>12</v>
      </c>
      <c r="C6" t="s">
        <v>13</v>
      </c>
      <c r="D6">
        <f>VLOOKUP(A6,'[1]Superfície'!$A:$C,2,FALSE)</f>
        <v>0.8076008</v>
      </c>
      <c r="E6">
        <f>VLOOKUP(A6,'[2]Vol'!A:H,3,FALSE)</f>
        <v>45.952782812281306</v>
      </c>
      <c r="F6">
        <f>VLOOKUP(A6,'[2]Vol'!A:I,4,FALSE)</f>
        <v>0</v>
      </c>
      <c r="G6">
        <f>VLOOKUP(A6,'[2]Vol'!A:J,5,FALSE)</f>
        <v>0</v>
      </c>
      <c r="H6" s="6">
        <f t="shared" si="0"/>
        <v>45.952782812281306</v>
      </c>
      <c r="I6" s="7">
        <f>VLOOKUP(A6,'[2]Creix'!$A:$G,2,FALSE)</f>
        <v>2.9487951450081344</v>
      </c>
      <c r="J6" s="7">
        <f>VLOOKUP(A6,'[2]Creix'!$A:$G,3,FALSE)</f>
        <v>0</v>
      </c>
      <c r="K6" s="7">
        <f>VLOOKUP(A6,'[2]Creix'!$A:$G,4,FALSE)</f>
        <v>0</v>
      </c>
      <c r="L6" s="6">
        <f t="shared" si="1"/>
        <v>2.9487951450081344</v>
      </c>
    </row>
    <row r="7" spans="1:12" ht="12.75">
      <c r="A7" t="s">
        <v>18</v>
      </c>
      <c r="B7" s="5" t="s">
        <v>12</v>
      </c>
      <c r="C7" t="s">
        <v>13</v>
      </c>
      <c r="D7">
        <f>VLOOKUP(A7,'[1]Superfície'!$A:$C,2,FALSE)</f>
        <v>7.905680499999999</v>
      </c>
      <c r="E7">
        <f>VLOOKUP(A7,'[2]Vol'!A:H,3,FALSE)</f>
        <v>986.2995902543453</v>
      </c>
      <c r="F7">
        <f>VLOOKUP(A7,'[2]Vol'!A:I,4,FALSE)</f>
        <v>0</v>
      </c>
      <c r="G7">
        <f>VLOOKUP(A7,'[2]Vol'!A:J,5,FALSE)</f>
        <v>0</v>
      </c>
      <c r="H7" s="6">
        <f t="shared" si="0"/>
        <v>986.2995902543453</v>
      </c>
      <c r="I7" s="7">
        <f>VLOOKUP(A7,'[2]Creix'!$A:$G,2,FALSE)</f>
        <v>4.514631838790285</v>
      </c>
      <c r="J7" s="7">
        <f>VLOOKUP(A7,'[2]Creix'!$A:$G,3,FALSE)</f>
        <v>0</v>
      </c>
      <c r="K7" s="7">
        <f>VLOOKUP(A7,'[2]Creix'!$A:$G,4,FALSE)</f>
        <v>0</v>
      </c>
      <c r="L7" s="6">
        <f t="shared" si="1"/>
        <v>4.514631838790285</v>
      </c>
    </row>
    <row r="8" spans="1:12" ht="12.75">
      <c r="A8" t="s">
        <v>19</v>
      </c>
      <c r="B8" s="5" t="s">
        <v>12</v>
      </c>
      <c r="C8" t="s">
        <v>13</v>
      </c>
      <c r="D8">
        <f>VLOOKUP(A8,'[1]Superfície'!$A:$C,2,FALSE)</f>
        <v>1.3037062</v>
      </c>
      <c r="E8">
        <f>VLOOKUP(A8,'[2]Vol'!A:H,3,FALSE)</f>
        <v>169.14139164247396</v>
      </c>
      <c r="F8">
        <f>VLOOKUP(A8,'[2]Vol'!A:I,4,FALSE)</f>
        <v>0</v>
      </c>
      <c r="G8">
        <f>VLOOKUP(A8,'[2]Vol'!A:J,5,FALSE)</f>
        <v>8.945240272538205</v>
      </c>
      <c r="H8" s="6">
        <f t="shared" si="0"/>
        <v>178.08663191501216</v>
      </c>
      <c r="I8" s="7">
        <f>VLOOKUP(A8,'[2]Creix'!$A:$G,2,FALSE)</f>
        <v>7.010265596866484</v>
      </c>
      <c r="J8" s="7">
        <f>VLOOKUP(A8,'[2]Creix'!$A:$G,3,FALSE)</f>
        <v>0</v>
      </c>
      <c r="K8" s="7">
        <f>VLOOKUP(A8,'[2]Creix'!$A:$G,4,FALSE)</f>
        <v>0.3672018323624544</v>
      </c>
      <c r="L8" s="6">
        <f t="shared" si="1"/>
        <v>7.377467429228938</v>
      </c>
    </row>
    <row r="9" spans="1:12" ht="12.75">
      <c r="A9" t="s">
        <v>20</v>
      </c>
      <c r="B9" s="5" t="s">
        <v>12</v>
      </c>
      <c r="C9" t="s">
        <v>13</v>
      </c>
      <c r="D9">
        <f>VLOOKUP(A9,'[1]Superfície'!$A:$C,2,FALSE)</f>
        <v>1.5382402</v>
      </c>
      <c r="E9">
        <f>VLOOKUP(A9,'[2]Vol'!A:H,3,FALSE)</f>
        <v>355.5766975656451</v>
      </c>
      <c r="F9">
        <f>VLOOKUP(A9,'[2]Vol'!A:I,4,FALSE)</f>
        <v>0</v>
      </c>
      <c r="G9">
        <f>VLOOKUP(A9,'[2]Vol'!A:J,5,FALSE)</f>
        <v>0</v>
      </c>
      <c r="H9" s="6">
        <f t="shared" si="0"/>
        <v>355.5766975656451</v>
      </c>
      <c r="I9" s="7">
        <f>VLOOKUP(A9,'[2]Creix'!$A:$G,2,FALSE)</f>
        <v>12.121245694800388</v>
      </c>
      <c r="J9" s="7">
        <f>VLOOKUP(A9,'[2]Creix'!$A:$G,3,FALSE)</f>
        <v>0</v>
      </c>
      <c r="K9" s="7">
        <f>VLOOKUP(A9,'[2]Creix'!$A:$G,4,FALSE)</f>
        <v>0</v>
      </c>
      <c r="L9" s="6">
        <f t="shared" si="1"/>
        <v>12.121245694800388</v>
      </c>
    </row>
    <row r="10" spans="1:12" ht="12.75">
      <c r="A10" t="s">
        <v>21</v>
      </c>
      <c r="B10" s="5" t="s">
        <v>12</v>
      </c>
      <c r="C10" t="s">
        <v>13</v>
      </c>
      <c r="D10">
        <f>VLOOKUP(A10,'[1]Superfície'!$A:$C,2,FALSE)</f>
        <v>3.8474648</v>
      </c>
      <c r="E10">
        <f>VLOOKUP(A10,'[2]Vol'!A:H,3,FALSE)</f>
        <v>574.9107846771577</v>
      </c>
      <c r="F10">
        <f>VLOOKUP(A10,'[2]Vol'!A:I,4,FALSE)</f>
        <v>0</v>
      </c>
      <c r="G10">
        <f>VLOOKUP(A10,'[2]Vol'!A:J,5,FALSE)</f>
        <v>77.77624891668424</v>
      </c>
      <c r="H10" s="6">
        <f t="shared" si="0"/>
        <v>652.687033593842</v>
      </c>
      <c r="I10" s="7">
        <f>VLOOKUP(A10,'[2]Creix'!$A:$G,2,FALSE)</f>
        <v>6.245995620985016</v>
      </c>
      <c r="J10" s="7">
        <f>VLOOKUP(A10,'[2]Creix'!$A:$G,3,FALSE)</f>
        <v>0</v>
      </c>
      <c r="K10" s="7">
        <f>VLOOKUP(A10,'[2]Creix'!$A:$G,4,FALSE)</f>
        <v>0.8291141263580266</v>
      </c>
      <c r="L10" s="6">
        <f t="shared" si="1"/>
        <v>7.075109747343043</v>
      </c>
    </row>
    <row r="11" spans="1:12" ht="12.75">
      <c r="A11" t="s">
        <v>22</v>
      </c>
      <c r="B11" s="5" t="s">
        <v>12</v>
      </c>
      <c r="C11" t="s">
        <v>13</v>
      </c>
      <c r="D11">
        <f>VLOOKUP(A11,'[1]Superfície'!$A:$C,2,FALSE)</f>
        <v>1.9849593</v>
      </c>
      <c r="E11">
        <f>VLOOKUP(A11,'[2]Vol'!A:H,3,FALSE)</f>
        <v>361.46813366149723</v>
      </c>
      <c r="F11">
        <f>VLOOKUP(A11,'[2]Vol'!A:I,4,FALSE)</f>
        <v>0</v>
      </c>
      <c r="G11">
        <f>VLOOKUP(A11,'[2]Vol'!A:J,5,FALSE)</f>
        <v>1.671253583217727</v>
      </c>
      <c r="H11" s="6">
        <f t="shared" si="0"/>
        <v>363.13938724471495</v>
      </c>
      <c r="I11" s="7">
        <f>VLOOKUP(A11,'[2]Creix'!$A:$G,2,FALSE)</f>
        <v>6.987703313534597</v>
      </c>
      <c r="J11" s="7">
        <f>VLOOKUP(A11,'[2]Creix'!$A:$G,3,FALSE)</f>
        <v>0</v>
      </c>
      <c r="K11" s="7">
        <f>VLOOKUP(A11,'[2]Creix'!$A:$G,4,FALSE)</f>
        <v>0.0887778099583501</v>
      </c>
      <c r="L11" s="6">
        <f t="shared" si="1"/>
        <v>7.076481123492948</v>
      </c>
    </row>
    <row r="12" spans="1:12" ht="12.75">
      <c r="A12" t="s">
        <v>23</v>
      </c>
      <c r="B12" s="5" t="s">
        <v>12</v>
      </c>
      <c r="C12" t="s">
        <v>13</v>
      </c>
      <c r="D12">
        <f>VLOOKUP(A12,'[1]Superfície'!$A:$C,2,FALSE)</f>
        <v>0.9548611000000001</v>
      </c>
      <c r="E12">
        <f>VLOOKUP(A12,'[2]Vol'!A:H,3,FALSE)</f>
        <v>113.13640687225875</v>
      </c>
      <c r="F12">
        <f>VLOOKUP(A12,'[2]Vol'!A:I,4,FALSE)</f>
        <v>0</v>
      </c>
      <c r="G12">
        <f>VLOOKUP(A12,'[2]Vol'!A:J,5,FALSE)</f>
        <v>0</v>
      </c>
      <c r="H12" s="6">
        <f t="shared" si="0"/>
        <v>113.13640687225875</v>
      </c>
      <c r="I12" s="7">
        <f>VLOOKUP(A12,'[2]Creix'!$A:$G,2,FALSE)</f>
        <v>4.567717436537336</v>
      </c>
      <c r="J12" s="7">
        <f>VLOOKUP(A12,'[2]Creix'!$A:$G,3,FALSE)</f>
        <v>0</v>
      </c>
      <c r="K12" s="7">
        <f>VLOOKUP(A12,'[2]Creix'!$A:$G,4,FALSE)</f>
        <v>0</v>
      </c>
      <c r="L12" s="6">
        <f t="shared" si="1"/>
        <v>4.567717436537336</v>
      </c>
    </row>
    <row r="13" spans="1:12" ht="12.75">
      <c r="A13" t="s">
        <v>24</v>
      </c>
      <c r="B13" s="5" t="s">
        <v>12</v>
      </c>
      <c r="C13" t="s">
        <v>13</v>
      </c>
      <c r="D13">
        <f>VLOOKUP(A13,'[1]Superfície'!$A:$C,2,FALSE)</f>
        <v>0.9217079</v>
      </c>
      <c r="E13">
        <f>VLOOKUP(A13,'[2]Vol'!A:H,3,FALSE)</f>
        <v>170.78495488981397</v>
      </c>
      <c r="F13">
        <f>VLOOKUP(A13,'[2]Vol'!A:I,4,FALSE)</f>
        <v>0</v>
      </c>
      <c r="G13">
        <f>VLOOKUP(A13,'[2]Vol'!A:J,5,FALSE)</f>
        <v>0</v>
      </c>
      <c r="H13" s="6">
        <f t="shared" si="0"/>
        <v>170.78495488981397</v>
      </c>
      <c r="I13" s="7">
        <f>VLOOKUP(A13,'[2]Creix'!$A:$G,2,FALSE)</f>
        <v>8.871543494527542</v>
      </c>
      <c r="J13" s="7">
        <f>VLOOKUP(A13,'[2]Creix'!$A:$G,3,FALSE)</f>
        <v>0</v>
      </c>
      <c r="K13" s="7">
        <f>VLOOKUP(A13,'[2]Creix'!$A:$G,4,FALSE)</f>
        <v>0</v>
      </c>
      <c r="L13" s="6">
        <f t="shared" si="1"/>
        <v>8.871543494527542</v>
      </c>
    </row>
    <row r="14" spans="1:12" ht="12.75">
      <c r="A14" t="s">
        <v>25</v>
      </c>
      <c r="B14" s="5" t="s">
        <v>12</v>
      </c>
      <c r="C14" t="s">
        <v>13</v>
      </c>
      <c r="D14">
        <f>VLOOKUP(A14,'[1]Superfície'!$A:$C,2,FALSE)</f>
        <v>2.7000454</v>
      </c>
      <c r="E14">
        <f>VLOOKUP(A14,'[2]Vol'!A:H,3,FALSE)</f>
        <v>338.58201651368176</v>
      </c>
      <c r="F14">
        <f>VLOOKUP(A14,'[2]Vol'!A:I,4,FALSE)</f>
        <v>0</v>
      </c>
      <c r="G14">
        <f>VLOOKUP(A14,'[2]Vol'!A:J,5,FALSE)</f>
        <v>0</v>
      </c>
      <c r="H14" s="6">
        <f t="shared" si="0"/>
        <v>338.58201651368176</v>
      </c>
      <c r="I14" s="7">
        <f>VLOOKUP(A14,'[2]Creix'!$A:$G,2,FALSE)</f>
        <v>5.393440788469248</v>
      </c>
      <c r="J14" s="7">
        <f>VLOOKUP(A14,'[2]Creix'!$A:$G,3,FALSE)</f>
        <v>0</v>
      </c>
      <c r="K14" s="7">
        <f>VLOOKUP(A14,'[2]Creix'!$A:$G,4,FALSE)</f>
        <v>0</v>
      </c>
      <c r="L14" s="6">
        <f t="shared" si="1"/>
        <v>5.393440788469248</v>
      </c>
    </row>
    <row r="15" spans="1:12" ht="12.75">
      <c r="A15" s="4" t="s">
        <v>26</v>
      </c>
      <c r="B15" s="5" t="s">
        <v>12</v>
      </c>
      <c r="C15" t="s">
        <v>13</v>
      </c>
      <c r="D15">
        <f>VLOOKUP(A15,'[1]Superfície'!$A:$C,2,FALSE)</f>
        <v>3.199219</v>
      </c>
      <c r="E15">
        <f>VLOOKUP(A15,'[2]Vol'!A:H,3,FALSE)</f>
        <v>489.3822943935042</v>
      </c>
      <c r="F15">
        <f>VLOOKUP(A15,'[2]Vol'!A:I,4,FALSE)</f>
        <v>0</v>
      </c>
      <c r="G15">
        <f>VLOOKUP(A15,'[2]Vol'!A:J,5,FALSE)</f>
        <v>36.76361856888042</v>
      </c>
      <c r="H15" s="6">
        <f t="shared" si="0"/>
        <v>526.1459129623846</v>
      </c>
      <c r="I15" s="7">
        <f>VLOOKUP(A15,'[2]Creix'!$A:$G,2,FALSE)</f>
        <v>5.742705613068157</v>
      </c>
      <c r="J15" s="7">
        <f>VLOOKUP(A15,'[2]Creix'!$A:$G,3,FALSE)</f>
        <v>0</v>
      </c>
      <c r="K15" s="7">
        <f>VLOOKUP(A15,'[2]Creix'!$A:$G,4,FALSE)</f>
        <v>0.5053810610985376</v>
      </c>
      <c r="L15" s="6">
        <f t="shared" si="1"/>
        <v>6.248086674166695</v>
      </c>
    </row>
    <row r="16" spans="1:12" ht="12.75">
      <c r="A16" s="4" t="s">
        <v>27</v>
      </c>
      <c r="B16" s="5" t="s">
        <v>12</v>
      </c>
      <c r="C16" t="s">
        <v>13</v>
      </c>
      <c r="D16">
        <f>VLOOKUP(A16,'[1]Superfície'!$A:$C,2,FALSE)</f>
        <v>0.7141721999999999</v>
      </c>
      <c r="E16">
        <f>VLOOKUP(A16,'[2]Vol'!A:H,3,FALSE)</f>
        <v>32.73712556722619</v>
      </c>
      <c r="F16">
        <f>VLOOKUP(A16,'[2]Vol'!A:I,4,FALSE)</f>
        <v>0</v>
      </c>
      <c r="G16">
        <f>VLOOKUP(A16,'[2]Vol'!A:J,5,FALSE)</f>
        <v>0</v>
      </c>
      <c r="H16" s="6">
        <f t="shared" si="0"/>
        <v>32.73712556722619</v>
      </c>
      <c r="I16" s="7">
        <f>VLOOKUP(A16,'[2]Creix'!$A:$G,2,FALSE)</f>
        <v>2.1584464467867805</v>
      </c>
      <c r="J16" s="7">
        <f>VLOOKUP(A16,'[2]Creix'!$A:$G,3,FALSE)</f>
        <v>0</v>
      </c>
      <c r="K16" s="7">
        <f>VLOOKUP(A16,'[2]Creix'!$A:$G,4,FALSE)</f>
        <v>0</v>
      </c>
      <c r="L16" s="6">
        <f t="shared" si="1"/>
        <v>2.1584464467867805</v>
      </c>
    </row>
    <row r="17" spans="1:12" ht="12.75">
      <c r="A17" t="s">
        <v>28</v>
      </c>
      <c r="B17" s="5" t="s">
        <v>12</v>
      </c>
      <c r="C17" t="s">
        <v>13</v>
      </c>
      <c r="D17">
        <f>VLOOKUP(A17,'[1]Superfície'!$A:$C,2,FALSE)</f>
        <v>0.3087679</v>
      </c>
      <c r="E17">
        <f>VLOOKUP(A17,'[2]Vol'!A:H,3,FALSE)</f>
        <v>50.327933830528714</v>
      </c>
      <c r="F17">
        <f>VLOOKUP(A17,'[2]Vol'!A:I,4,FALSE)</f>
        <v>0</v>
      </c>
      <c r="G17">
        <f>VLOOKUP(A17,'[2]Vol'!A:J,5,FALSE)</f>
        <v>0</v>
      </c>
      <c r="H17" s="6">
        <f t="shared" si="0"/>
        <v>50.327933830528714</v>
      </c>
      <c r="I17" s="7">
        <f>VLOOKUP(A17,'[2]Creix'!$A:$G,2,FALSE)</f>
        <v>6.266227388457206</v>
      </c>
      <c r="J17" s="7">
        <f>VLOOKUP(A17,'[2]Creix'!$A:$G,3,FALSE)</f>
        <v>0</v>
      </c>
      <c r="K17" s="7">
        <f>VLOOKUP(A17,'[2]Creix'!$A:$G,4,FALSE)</f>
        <v>0</v>
      </c>
      <c r="L17" s="6">
        <f t="shared" si="1"/>
        <v>6.266227388457206</v>
      </c>
    </row>
    <row r="18" spans="1:12" ht="12.75">
      <c r="A18" t="s">
        <v>29</v>
      </c>
      <c r="B18" s="5" t="s">
        <v>12</v>
      </c>
      <c r="C18" t="s">
        <v>13</v>
      </c>
      <c r="D18">
        <f>VLOOKUP(A18,'[1]Superfície'!$A:$C,2,FALSE)</f>
        <v>3.0589866</v>
      </c>
      <c r="E18">
        <f>VLOOKUP(A18,'[2]Vol'!A:H,3,FALSE)</f>
        <v>507.134813966821</v>
      </c>
      <c r="F18">
        <f>VLOOKUP(A18,'[2]Vol'!A:I,4,FALSE)</f>
        <v>0</v>
      </c>
      <c r="G18">
        <f>VLOOKUP(A18,'[2]Vol'!A:J,5,FALSE)</f>
        <v>10.461421903111887</v>
      </c>
      <c r="H18" s="6">
        <f t="shared" si="0"/>
        <v>517.5962358699329</v>
      </c>
      <c r="I18" s="7">
        <f>VLOOKUP(A18,'[2]Creix'!$A:$G,2,FALSE)</f>
        <v>6.028388604697917</v>
      </c>
      <c r="J18" s="7">
        <f>VLOOKUP(A18,'[2]Creix'!$A:$G,3,FALSE)</f>
        <v>0</v>
      </c>
      <c r="K18" s="7">
        <f>VLOOKUP(A18,'[2]Creix'!$A:$G,4,FALSE)</f>
        <v>0.22727822340575654</v>
      </c>
      <c r="L18" s="6">
        <f t="shared" si="1"/>
        <v>6.255666828103673</v>
      </c>
    </row>
    <row r="19" spans="1:12" ht="12.75">
      <c r="A19" t="s">
        <v>30</v>
      </c>
      <c r="B19" s="5" t="s">
        <v>12</v>
      </c>
      <c r="C19" t="s">
        <v>13</v>
      </c>
      <c r="D19">
        <f>VLOOKUP(A19,'[1]Superfície'!$A:$C,2,FALSE)</f>
        <v>3.7195272</v>
      </c>
      <c r="E19">
        <f>VLOOKUP(A19,'[2]Vol'!A:H,3,FALSE)</f>
        <v>1009.4281251940691</v>
      </c>
      <c r="F19">
        <f>VLOOKUP(A19,'[2]Vol'!A:I,4,FALSE)</f>
        <v>0</v>
      </c>
      <c r="G19">
        <f>VLOOKUP(A19,'[2]Vol'!A:J,5,FALSE)</f>
        <v>2.5264214425664346</v>
      </c>
      <c r="H19" s="6">
        <f t="shared" si="0"/>
        <v>1011.9545466366355</v>
      </c>
      <c r="I19" s="7">
        <f>VLOOKUP(A19,'[2]Creix'!$A:$G,2,FALSE)</f>
        <v>8.77863713520287</v>
      </c>
      <c r="J19" s="7">
        <f>VLOOKUP(A19,'[2]Creix'!$A:$G,3,FALSE)</f>
        <v>0</v>
      </c>
      <c r="K19" s="7">
        <f>VLOOKUP(A19,'[2]Creix'!$A:$G,4,FALSE)</f>
        <v>0.06651566770819908</v>
      </c>
      <c r="L19" s="6">
        <f t="shared" si="1"/>
        <v>8.845152802911068</v>
      </c>
    </row>
    <row r="20" spans="1:12" ht="12.75">
      <c r="A20" t="s">
        <v>31</v>
      </c>
      <c r="B20" s="5" t="s">
        <v>12</v>
      </c>
      <c r="C20" t="s">
        <v>13</v>
      </c>
      <c r="D20">
        <f>VLOOKUP(A20,'[1]Superfície'!$A:$C,2,FALSE)</f>
        <v>0.513754</v>
      </c>
      <c r="E20">
        <f>VLOOKUP(A20,'[2]Vol'!A:H,3,FALSE)</f>
        <v>48.69644879296871</v>
      </c>
      <c r="F20">
        <f>VLOOKUP(A20,'[2]Vol'!A:I,4,FALSE)</f>
        <v>0</v>
      </c>
      <c r="G20">
        <f>VLOOKUP(A20,'[2]Vol'!A:J,5,FALSE)</f>
        <v>0</v>
      </c>
      <c r="H20" s="6">
        <f t="shared" si="0"/>
        <v>48.69644879296871</v>
      </c>
      <c r="I20" s="7">
        <f>VLOOKUP(A20,'[2]Creix'!$A:$G,2,FALSE)</f>
        <v>3.6408438570074004</v>
      </c>
      <c r="J20" s="7">
        <f>VLOOKUP(A20,'[2]Creix'!$A:$G,3,FALSE)</f>
        <v>0</v>
      </c>
      <c r="K20" s="7">
        <f>VLOOKUP(A20,'[2]Creix'!$A:$G,4,FALSE)</f>
        <v>0</v>
      </c>
      <c r="L20" s="6">
        <f t="shared" si="1"/>
        <v>3.6408438570074004</v>
      </c>
    </row>
    <row r="21" spans="1:12" ht="12.75">
      <c r="A21" t="s">
        <v>32</v>
      </c>
      <c r="B21" s="5" t="s">
        <v>12</v>
      </c>
      <c r="C21" t="s">
        <v>13</v>
      </c>
      <c r="D21">
        <f>VLOOKUP(A21,'[1]Superfície'!$A:$C,2,FALSE)</f>
        <v>0.1591049</v>
      </c>
      <c r="E21">
        <f>VLOOKUP(A21,'[2]Vol'!A:H,3,FALSE)</f>
        <v>10.944580975849108</v>
      </c>
      <c r="F21">
        <f>VLOOKUP(A21,'[2]Vol'!A:I,4,FALSE)</f>
        <v>0</v>
      </c>
      <c r="G21">
        <f>VLOOKUP(A21,'[2]Vol'!A:J,5,FALSE)</f>
        <v>0</v>
      </c>
      <c r="H21" s="6">
        <f t="shared" si="0"/>
        <v>10.944580975849108</v>
      </c>
      <c r="I21" s="7">
        <f>VLOOKUP(A21,'[2]Creix'!$A:$G,2,FALSE)</f>
        <v>2.879256552558634</v>
      </c>
      <c r="J21" s="7">
        <f>VLOOKUP(A21,'[2]Creix'!$A:$G,3,FALSE)</f>
        <v>0</v>
      </c>
      <c r="K21" s="7">
        <f>VLOOKUP(A21,'[2]Creix'!$A:$G,4,FALSE)</f>
        <v>0</v>
      </c>
      <c r="L21" s="6">
        <f t="shared" si="1"/>
        <v>2.879256552558634</v>
      </c>
    </row>
    <row r="22" spans="1:12" ht="12.75">
      <c r="A22" t="s">
        <v>33</v>
      </c>
      <c r="B22" s="5" t="s">
        <v>34</v>
      </c>
      <c r="C22" t="s">
        <v>13</v>
      </c>
      <c r="D22">
        <f>VLOOKUP(A22,'[1]Superfície'!$A:$C,2,FALSE)</f>
        <v>1.6618351999999998</v>
      </c>
      <c r="E22">
        <f>VLOOKUP(A22,'[2]Vol'!A:H,3,FALSE)</f>
        <v>0</v>
      </c>
      <c r="F22">
        <f>VLOOKUP(A22,'[2]Vol'!A:I,4,FALSE)</f>
        <v>0</v>
      </c>
      <c r="G22">
        <f>VLOOKUP(A22,'[2]Vol'!A:J,5,FALSE)</f>
        <v>532.9093340471915</v>
      </c>
      <c r="H22" s="6">
        <f t="shared" si="0"/>
        <v>532.9093340471915</v>
      </c>
      <c r="I22" s="7">
        <f>VLOOKUP(A22,'[2]Creix'!$A:$G,2,FALSE)</f>
        <v>0</v>
      </c>
      <c r="J22" s="7">
        <f>VLOOKUP(A22,'[2]Creix'!$A:$G,3,FALSE)</f>
        <v>0</v>
      </c>
      <c r="K22" s="7">
        <f>VLOOKUP(A22,'[2]Creix'!$A:$G,4,FALSE)</f>
        <v>14.21567215422973</v>
      </c>
      <c r="L22" s="6">
        <f t="shared" si="1"/>
        <v>14.21567215422973</v>
      </c>
    </row>
    <row r="23" spans="1:12" ht="12.75">
      <c r="A23" t="s">
        <v>35</v>
      </c>
      <c r="B23" s="5" t="s">
        <v>34</v>
      </c>
      <c r="C23" t="s">
        <v>13</v>
      </c>
      <c r="D23">
        <f>VLOOKUP(A23,'[1]Superfície'!$A:$C,2,FALSE)</f>
        <v>0.6834332000000001</v>
      </c>
      <c r="E23">
        <f>VLOOKUP(A23,'[2]Vol'!A:H,3,FALSE)</f>
        <v>0</v>
      </c>
      <c r="F23">
        <f>VLOOKUP(A23,'[2]Vol'!A:I,4,FALSE)</f>
        <v>12.216371352649217</v>
      </c>
      <c r="G23">
        <f>VLOOKUP(A23,'[2]Vol'!A:J,5,FALSE)</f>
        <v>105.39105109962762</v>
      </c>
      <c r="H23" s="6">
        <f t="shared" si="0"/>
        <v>117.60742245227684</v>
      </c>
      <c r="I23" s="7">
        <f>VLOOKUP(A23,'[2]Creix'!$A:$G,2,FALSE)</f>
        <v>0</v>
      </c>
      <c r="J23" s="7">
        <f>VLOOKUP(A23,'[2]Creix'!$A:$G,3,FALSE)</f>
        <v>0.9762543840352544</v>
      </c>
      <c r="K23" s="7">
        <f>VLOOKUP(A23,'[2]Creix'!$A:$G,4,FALSE)</f>
        <v>7.848807326111332</v>
      </c>
      <c r="L23" s="6">
        <f t="shared" si="1"/>
        <v>8.825061710146587</v>
      </c>
    </row>
    <row r="24" spans="1:12" ht="12.75">
      <c r="A24" t="s">
        <v>36</v>
      </c>
      <c r="B24" s="5" t="s">
        <v>34</v>
      </c>
      <c r="C24" t="s">
        <v>13</v>
      </c>
      <c r="D24">
        <f>VLOOKUP(A24,'[1]Superfície'!$A:$C,2,FALSE)</f>
        <v>7.4099864</v>
      </c>
      <c r="E24">
        <f>VLOOKUP(A24,'[2]Vol'!A:H,3,FALSE)</f>
        <v>0</v>
      </c>
      <c r="F24">
        <f>VLOOKUP(A24,'[2]Vol'!A:I,4,FALSE)</f>
        <v>0</v>
      </c>
      <c r="G24">
        <f>VLOOKUP(A24,'[2]Vol'!A:J,5,FALSE)</f>
        <v>2258.0167427242955</v>
      </c>
      <c r="H24" s="6">
        <f t="shared" si="0"/>
        <v>2258.0167427242955</v>
      </c>
      <c r="I24" s="7">
        <f>VLOOKUP(A24,'[2]Creix'!$A:$G,2,FALSE)</f>
        <v>0</v>
      </c>
      <c r="J24" s="7">
        <f>VLOOKUP(A24,'[2]Creix'!$A:$G,3,FALSE)</f>
        <v>0</v>
      </c>
      <c r="K24" s="7">
        <f>VLOOKUP(A24,'[2]Creix'!$A:$G,4,FALSE)</f>
        <v>11.867163333333314</v>
      </c>
      <c r="L24" s="6">
        <f t="shared" si="1"/>
        <v>11.867163333333314</v>
      </c>
    </row>
    <row r="25" spans="1:12" ht="12.75">
      <c r="A25" t="s">
        <v>37</v>
      </c>
      <c r="B25" s="5" t="s">
        <v>34</v>
      </c>
      <c r="C25" t="s">
        <v>13</v>
      </c>
      <c r="D25">
        <f>VLOOKUP(A25,'[1]Superfície'!$A:$C,2,FALSE)</f>
        <v>0.7658729000000001</v>
      </c>
      <c r="E25">
        <f>VLOOKUP(A25,'[2]Vol'!A:H,3,FALSE)</f>
        <v>0</v>
      </c>
      <c r="F25">
        <f>VLOOKUP(A25,'[2]Vol'!A:I,4,FALSE)</f>
        <v>0</v>
      </c>
      <c r="G25">
        <f>VLOOKUP(A25,'[2]Vol'!A:J,5,FALSE)</f>
        <v>159.68091064076475</v>
      </c>
      <c r="H25" s="6">
        <f t="shared" si="0"/>
        <v>159.68091064076475</v>
      </c>
      <c r="I25" s="7">
        <f>VLOOKUP(A25,'[2]Creix'!$A:$G,2,FALSE)</f>
        <v>0</v>
      </c>
      <c r="J25" s="7">
        <f>VLOOKUP(A25,'[2]Creix'!$A:$G,3,FALSE)</f>
        <v>0</v>
      </c>
      <c r="K25" s="7">
        <f>VLOOKUP(A25,'[2]Creix'!$A:$G,4,FALSE)</f>
        <v>12.0577724552749</v>
      </c>
      <c r="L25" s="6">
        <f t="shared" si="1"/>
        <v>12.0577724552749</v>
      </c>
    </row>
    <row r="26" spans="1:12" ht="12.75">
      <c r="A26" t="s">
        <v>38</v>
      </c>
      <c r="B26" s="5" t="s">
        <v>34</v>
      </c>
      <c r="C26" t="s">
        <v>13</v>
      </c>
      <c r="D26">
        <f>VLOOKUP(A26,'[1]Superfície'!$A:$C,2,FALSE)</f>
        <v>0.4664428</v>
      </c>
      <c r="E26">
        <f>VLOOKUP(A26,'[2]Vol'!A:H,3,FALSE)</f>
        <v>0</v>
      </c>
      <c r="F26">
        <f>VLOOKUP(A26,'[2]Vol'!A:I,4,FALSE)</f>
        <v>0</v>
      </c>
      <c r="G26">
        <f>VLOOKUP(A26,'[2]Vol'!A:J,5,FALSE)</f>
        <v>149.57663787546883</v>
      </c>
      <c r="H26" s="6">
        <f t="shared" si="0"/>
        <v>149.57663787546883</v>
      </c>
      <c r="I26" s="7">
        <f>VLOOKUP(A26,'[2]Creix'!$A:$G,2,FALSE)</f>
        <v>0</v>
      </c>
      <c r="J26" s="7">
        <f>VLOOKUP(A26,'[2]Creix'!$A:$G,3,FALSE)</f>
        <v>0</v>
      </c>
      <c r="K26" s="7">
        <f>VLOOKUP(A26,'[2]Creix'!$A:$G,4,FALSE)</f>
        <v>14.21567215422973</v>
      </c>
      <c r="L26" s="6">
        <f t="shared" si="1"/>
        <v>14.21567215422973</v>
      </c>
    </row>
    <row r="27" spans="1:12" ht="12.75">
      <c r="A27" t="s">
        <v>39</v>
      </c>
      <c r="B27" s="5" t="s">
        <v>34</v>
      </c>
      <c r="C27" t="s">
        <v>13</v>
      </c>
      <c r="D27">
        <f>VLOOKUP(A27,'[1]Superfície'!$A:$C,2,FALSE)</f>
        <v>3.2943421</v>
      </c>
      <c r="E27">
        <f>VLOOKUP(A27,'[2]Vol'!A:H,3,FALSE)</f>
        <v>128.16163269818614</v>
      </c>
      <c r="F27">
        <f>VLOOKUP(A27,'[2]Vol'!A:I,4,FALSE)</f>
        <v>158.403050053843</v>
      </c>
      <c r="G27">
        <f>VLOOKUP(A27,'[2]Vol'!A:J,5,FALSE)</f>
        <v>583.9878216927972</v>
      </c>
      <c r="H27" s="6">
        <f t="shared" si="0"/>
        <v>870.5525044448264</v>
      </c>
      <c r="I27" s="7">
        <f>VLOOKUP(A27,'[2]Creix'!$A:$G,2,FALSE)</f>
        <v>1.5460571656627948</v>
      </c>
      <c r="J27" s="7">
        <f>VLOOKUP(A27,'[2]Creix'!$A:$G,3,FALSE)</f>
        <v>1.6939803642475435</v>
      </c>
      <c r="K27" s="7">
        <f>VLOOKUP(A27,'[2]Creix'!$A:$G,4,FALSE)</f>
        <v>8.648570325947848</v>
      </c>
      <c r="L27" s="6">
        <f t="shared" si="1"/>
        <v>11.888607855858186</v>
      </c>
    </row>
    <row r="28" spans="1:12" ht="12.75">
      <c r="A28" t="s">
        <v>40</v>
      </c>
      <c r="B28" s="5" t="s">
        <v>34</v>
      </c>
      <c r="C28" t="s">
        <v>13</v>
      </c>
      <c r="D28">
        <f>VLOOKUP(A28,'[1]Superfície'!$A:$C,2,FALSE)</f>
        <v>1.4559941</v>
      </c>
      <c r="E28">
        <f>VLOOKUP(A28,'[2]Vol'!A:H,3,FALSE)</f>
        <v>14.614053856726501</v>
      </c>
      <c r="F28">
        <f>VLOOKUP(A28,'[2]Vol'!A:I,4,FALSE)</f>
        <v>60.85583866159581</v>
      </c>
      <c r="G28">
        <f>VLOOKUP(A28,'[2]Vol'!A:J,5,FALSE)</f>
        <v>92.1857432605053</v>
      </c>
      <c r="H28" s="6">
        <f t="shared" si="0"/>
        <v>167.65563577882762</v>
      </c>
      <c r="I28" s="7">
        <f>VLOOKUP(A28,'[2]Creix'!$A:$G,2,FALSE)</f>
        <v>0.49360730634877054</v>
      </c>
      <c r="J28" s="7">
        <f>VLOOKUP(A28,'[2]Creix'!$A:$G,3,FALSE)</f>
        <v>1.5319045505394642</v>
      </c>
      <c r="K28" s="7">
        <f>VLOOKUP(A28,'[2]Creix'!$A:$G,4,FALSE)</f>
        <v>3.3285110496046495</v>
      </c>
      <c r="L28" s="6">
        <f t="shared" si="1"/>
        <v>5.354022906492885</v>
      </c>
    </row>
    <row r="29" spans="1:12" ht="12.75">
      <c r="A29" t="s">
        <v>41</v>
      </c>
      <c r="B29" s="5" t="s">
        <v>34</v>
      </c>
      <c r="C29" t="s">
        <v>13</v>
      </c>
      <c r="D29">
        <f>VLOOKUP(A29,'[1]Superfície'!$A:$C,2,FALSE)</f>
        <v>7.9625938</v>
      </c>
      <c r="E29">
        <f>VLOOKUP(A29,'[2]Vol'!A:H,3,FALSE)</f>
        <v>0</v>
      </c>
      <c r="F29">
        <f>VLOOKUP(A29,'[2]Vol'!A:I,4,FALSE)</f>
        <v>0</v>
      </c>
      <c r="G29">
        <f>VLOOKUP(A29,'[2]Vol'!A:J,5,FALSE)</f>
        <v>2553.4063541597234</v>
      </c>
      <c r="H29" s="6">
        <f t="shared" si="0"/>
        <v>2553.4063541597234</v>
      </c>
      <c r="I29" s="7">
        <f>VLOOKUP(A29,'[2]Creix'!$A:$G,2,FALSE)</f>
        <v>0</v>
      </c>
      <c r="J29" s="7">
        <f>VLOOKUP(A29,'[2]Creix'!$A:$G,3,FALSE)</f>
        <v>0</v>
      </c>
      <c r="K29" s="7">
        <f>VLOOKUP(A29,'[2]Creix'!$A:$G,4,FALSE)</f>
        <v>14.21567215422973</v>
      </c>
      <c r="L29" s="6">
        <f t="shared" si="1"/>
        <v>14.21567215422973</v>
      </c>
    </row>
    <row r="30" spans="1:12" ht="12.75">
      <c r="A30" t="s">
        <v>42</v>
      </c>
      <c r="B30" s="5" t="s">
        <v>34</v>
      </c>
      <c r="C30" t="s">
        <v>13</v>
      </c>
      <c r="D30">
        <f>VLOOKUP(A30,'[1]Superfície'!$A:$C,2,FALSE)</f>
        <v>8.8059028</v>
      </c>
      <c r="E30">
        <f>VLOOKUP(A30,'[2]Vol'!A:H,3,FALSE)</f>
        <v>0</v>
      </c>
      <c r="F30">
        <f>VLOOKUP(A30,'[2]Vol'!A:I,4,FALSE)</f>
        <v>0</v>
      </c>
      <c r="G30">
        <f>VLOOKUP(A30,'[2]Vol'!A:J,5,FALSE)</f>
        <v>2823.834635848548</v>
      </c>
      <c r="H30" s="6">
        <f t="shared" si="0"/>
        <v>2823.834635848548</v>
      </c>
      <c r="I30" s="7">
        <f>VLOOKUP(A30,'[2]Creix'!$A:$G,2,FALSE)</f>
        <v>0</v>
      </c>
      <c r="J30" s="7">
        <f>VLOOKUP(A30,'[2]Creix'!$A:$G,3,FALSE)</f>
        <v>0</v>
      </c>
      <c r="K30" s="7">
        <f>VLOOKUP(A30,'[2]Creix'!$A:$G,4,FALSE)</f>
        <v>14.21567215422973</v>
      </c>
      <c r="L30" s="6">
        <f t="shared" si="1"/>
        <v>14.21567215422973</v>
      </c>
    </row>
    <row r="31" spans="1:12" ht="12.75">
      <c r="A31" t="s">
        <v>43</v>
      </c>
      <c r="B31" s="5" t="s">
        <v>34</v>
      </c>
      <c r="C31" t="s">
        <v>13</v>
      </c>
      <c r="D31">
        <f>VLOOKUP(A31,'[1]Superfície'!$A:$C,2,FALSE)</f>
        <v>2.1807678</v>
      </c>
      <c r="E31">
        <f>VLOOKUP(A31,'[2]Vol'!A:H,3,FALSE)</f>
        <v>0</v>
      </c>
      <c r="F31">
        <f>VLOOKUP(A31,'[2]Vol'!A:I,4,FALSE)</f>
        <v>100.92222068924738</v>
      </c>
      <c r="G31">
        <f>VLOOKUP(A31,'[2]Vol'!A:J,5,FALSE)</f>
        <v>206.82149036986908</v>
      </c>
      <c r="H31" s="6">
        <f t="shared" si="0"/>
        <v>307.74371105911644</v>
      </c>
      <c r="I31" s="7">
        <f>VLOOKUP(A31,'[2]Creix'!$A:$G,2,FALSE)</f>
        <v>0</v>
      </c>
      <c r="J31" s="7">
        <f>VLOOKUP(A31,'[2]Creix'!$A:$G,3,FALSE)</f>
        <v>1.5520008292985041</v>
      </c>
      <c r="K31" s="7">
        <f>VLOOKUP(A31,'[2]Creix'!$A:$G,4,FALSE)</f>
        <v>4.0750839984425244</v>
      </c>
      <c r="L31" s="6">
        <f t="shared" si="1"/>
        <v>5.627084827741029</v>
      </c>
    </row>
    <row r="32" spans="1:12" ht="12.75">
      <c r="A32" t="s">
        <v>44</v>
      </c>
      <c r="B32" s="5" t="s">
        <v>34</v>
      </c>
      <c r="C32" t="s">
        <v>13</v>
      </c>
      <c r="D32">
        <f>VLOOKUP(A32,'[1]Superfície'!$A:$C,2,FALSE)</f>
        <v>0.43568999999999997</v>
      </c>
      <c r="E32">
        <f>VLOOKUP(A32,'[2]Vol'!A:H,3,FALSE)</f>
        <v>16.949891679517044</v>
      </c>
      <c r="F32">
        <f>VLOOKUP(A32,'[2]Vol'!A:I,4,FALSE)</f>
        <v>20.949440823999076</v>
      </c>
      <c r="G32">
        <f>VLOOKUP(A32,'[2]Vol'!A:J,5,FALSE)</f>
        <v>77.23473953519726</v>
      </c>
      <c r="H32" s="6">
        <f t="shared" si="0"/>
        <v>115.13407203871338</v>
      </c>
      <c r="I32" s="7">
        <f>VLOOKUP(A32,'[2]Creix'!$A:$G,2,FALSE)</f>
        <v>1.5460571656627948</v>
      </c>
      <c r="J32" s="7">
        <f>VLOOKUP(A32,'[2]Creix'!$A:$G,3,FALSE)</f>
        <v>1.6939803642475435</v>
      </c>
      <c r="K32" s="7">
        <f>VLOOKUP(A32,'[2]Creix'!$A:$G,4,FALSE)</f>
        <v>8.648570325947848</v>
      </c>
      <c r="L32" s="6">
        <f t="shared" si="1"/>
        <v>11.888607855858186</v>
      </c>
    </row>
    <row r="33" spans="1:12" ht="12.75">
      <c r="A33" t="s">
        <v>45</v>
      </c>
      <c r="B33" t="s">
        <v>46</v>
      </c>
      <c r="C33" t="s">
        <v>13</v>
      </c>
      <c r="D33">
        <f>VLOOKUP(A33,'[1]Superfície'!$A:$C,2,FALSE)</f>
        <v>1.7981233</v>
      </c>
      <c r="E33">
        <f>VLOOKUP(A33,'[2]Vol'!A:H,3,FALSE)</f>
        <v>139.97413837879836</v>
      </c>
      <c r="F33">
        <f>VLOOKUP(A33,'[2]Vol'!A:I,4,FALSE)</f>
        <v>37.62488014951995</v>
      </c>
      <c r="G33">
        <f>VLOOKUP(A33,'[2]Vol'!A:J,5,FALSE)</f>
        <v>229.93053441404683</v>
      </c>
      <c r="H33" s="6">
        <f t="shared" si="0"/>
        <v>407.52955294236517</v>
      </c>
      <c r="I33" s="7">
        <f>VLOOKUP(A33,'[2]Creix'!$A:$G,2,FALSE)</f>
        <v>3.225842843344102</v>
      </c>
      <c r="J33" s="7">
        <f>VLOOKUP(A33,'[2]Creix'!$A:$G,3,FALSE)</f>
        <v>0.8176948230014183</v>
      </c>
      <c r="K33" s="7">
        <f>VLOOKUP(A33,'[2]Creix'!$A:$G,4,FALSE)</f>
        <v>4.42251353522743</v>
      </c>
      <c r="L33" s="6">
        <f t="shared" si="1"/>
        <v>8.46605120157295</v>
      </c>
    </row>
    <row r="34" spans="1:12" ht="12.75">
      <c r="A34" t="s">
        <v>47</v>
      </c>
      <c r="B34" t="s">
        <v>46</v>
      </c>
      <c r="C34" t="s">
        <v>13</v>
      </c>
      <c r="D34">
        <f>VLOOKUP(A34,'[1]Superfície'!$A:$C,2,FALSE)</f>
        <v>0.43088180000000004</v>
      </c>
      <c r="E34">
        <f>VLOOKUP(A34,'[2]Vol'!A:H,3,FALSE)</f>
        <v>37.791212566876574</v>
      </c>
      <c r="F34">
        <f>VLOOKUP(A34,'[2]Vol'!A:I,4,FALSE)</f>
        <v>0</v>
      </c>
      <c r="G34">
        <f>VLOOKUP(A34,'[2]Vol'!A:J,5,FALSE)</f>
        <v>31.628626036591363</v>
      </c>
      <c r="H34" s="6">
        <f aca="true" t="shared" si="2" ref="H34:H65">SUM(E34:G34)</f>
        <v>69.41983860346794</v>
      </c>
      <c r="I34" s="7">
        <f>VLOOKUP(A34,'[2]Creix'!$A:$G,2,FALSE)</f>
        <v>3.1596343343048945</v>
      </c>
      <c r="J34" s="7">
        <f>VLOOKUP(A34,'[2]Creix'!$A:$G,3,FALSE)</f>
        <v>0</v>
      </c>
      <c r="K34" s="7">
        <f>VLOOKUP(A34,'[2]Creix'!$A:$G,4,FALSE)</f>
        <v>2.892068079276015</v>
      </c>
      <c r="L34" s="6">
        <f aca="true" t="shared" si="3" ref="L34:L65">SUM(I34:K34)</f>
        <v>6.05170241358091</v>
      </c>
    </row>
    <row r="35" spans="1:12" ht="12.75">
      <c r="A35" t="s">
        <v>48</v>
      </c>
      <c r="B35" t="s">
        <v>46</v>
      </c>
      <c r="C35" t="s">
        <v>13</v>
      </c>
      <c r="D35">
        <f>VLOOKUP(A35,'[1]Superfície'!$A:$C,2,FALSE)</f>
        <v>2.3740905999999997</v>
      </c>
      <c r="E35">
        <f>VLOOKUP(A35,'[2]Vol'!A:H,3,FALSE)</f>
        <v>189.6688208237183</v>
      </c>
      <c r="F35">
        <f>VLOOKUP(A35,'[2]Vol'!A:I,4,FALSE)</f>
        <v>23.0276342120101</v>
      </c>
      <c r="G35">
        <f>VLOOKUP(A35,'[2]Vol'!A:J,5,FALSE)</f>
        <v>197.1060748377385</v>
      </c>
      <c r="H35" s="6">
        <f t="shared" si="2"/>
        <v>409.80252987346694</v>
      </c>
      <c r="I35" s="7">
        <f>VLOOKUP(A35,'[2]Creix'!$A:$G,2,FALSE)</f>
        <v>3.572668511329384</v>
      </c>
      <c r="J35" s="7">
        <f>VLOOKUP(A35,'[2]Creix'!$A:$G,3,FALSE)</f>
        <v>0.43970463593284465</v>
      </c>
      <c r="K35" s="7">
        <f>VLOOKUP(A35,'[2]Creix'!$A:$G,4,FALSE)</f>
        <v>3.1294313327637413</v>
      </c>
      <c r="L35" s="6">
        <f t="shared" si="3"/>
        <v>7.14180448002597</v>
      </c>
    </row>
    <row r="36" spans="1:12" ht="12.75">
      <c r="A36" t="s">
        <v>49</v>
      </c>
      <c r="B36" t="s">
        <v>46</v>
      </c>
      <c r="C36" t="s">
        <v>13</v>
      </c>
      <c r="D36">
        <f>VLOOKUP(A36,'[1]Superfície'!$A:$C,2,FALSE)</f>
        <v>0.3555151</v>
      </c>
      <c r="E36">
        <f>VLOOKUP(A36,'[2]Vol'!A:H,3,FALSE)</f>
        <v>21.720259767676843</v>
      </c>
      <c r="F36">
        <f>VLOOKUP(A36,'[2]Vol'!A:I,4,FALSE)</f>
        <v>18.240647985712464</v>
      </c>
      <c r="G36">
        <f>VLOOKUP(A36,'[2]Vol'!A:J,5,FALSE)</f>
        <v>23.710374360149046</v>
      </c>
      <c r="H36" s="6">
        <f t="shared" si="2"/>
        <v>63.67128211353835</v>
      </c>
      <c r="I36" s="7">
        <f>VLOOKUP(A36,'[2]Creix'!$A:$G,2,FALSE)</f>
        <v>2.452788597358083</v>
      </c>
      <c r="J36" s="7">
        <f>VLOOKUP(A36,'[2]Creix'!$A:$G,3,FALSE)</f>
        <v>1.8894468219115739</v>
      </c>
      <c r="K36" s="7">
        <f>VLOOKUP(A36,'[2]Creix'!$A:$G,4,FALSE)</f>
        <v>2.4861765812045657</v>
      </c>
      <c r="L36" s="6">
        <f t="shared" si="3"/>
        <v>6.828412000474223</v>
      </c>
    </row>
    <row r="37" spans="1:12" ht="12.75">
      <c r="A37" t="s">
        <v>50</v>
      </c>
      <c r="B37" t="s">
        <v>46</v>
      </c>
      <c r="C37" t="s">
        <v>13</v>
      </c>
      <c r="D37">
        <f>VLOOKUP(A37,'[1]Superfície'!$A:$C,2,FALSE)</f>
        <v>0.9580927</v>
      </c>
      <c r="E37">
        <f>VLOOKUP(A37,'[2]Vol'!A:H,3,FALSE)</f>
        <v>131.9104718725556</v>
      </c>
      <c r="F37">
        <f>VLOOKUP(A37,'[2]Vol'!A:I,4,FALSE)</f>
        <v>79.11588392016887</v>
      </c>
      <c r="G37">
        <f>VLOOKUP(A37,'[2]Vol'!A:J,5,FALSE)</f>
        <v>40.93422431035702</v>
      </c>
      <c r="H37" s="6">
        <f t="shared" si="2"/>
        <v>251.9605801030815</v>
      </c>
      <c r="I37" s="7">
        <f>VLOOKUP(A37,'[2]Creix'!$A:$G,2,FALSE)</f>
        <v>5.071513134568745</v>
      </c>
      <c r="J37" s="7">
        <f>VLOOKUP(A37,'[2]Creix'!$A:$G,3,FALSE)</f>
        <v>3.136081851629572</v>
      </c>
      <c r="K37" s="7">
        <f>VLOOKUP(A37,'[2]Creix'!$A:$G,4,FALSE)</f>
        <v>1.6090581318116648</v>
      </c>
      <c r="L37" s="6">
        <f t="shared" si="3"/>
        <v>9.816653118009981</v>
      </c>
    </row>
    <row r="38" spans="1:12" ht="12.75">
      <c r="A38" t="s">
        <v>51</v>
      </c>
      <c r="B38" t="s">
        <v>46</v>
      </c>
      <c r="C38" t="s">
        <v>13</v>
      </c>
      <c r="D38">
        <f>VLOOKUP(A38,'[1]Superfície'!$A:$C,2,FALSE)</f>
        <v>1.2196926</v>
      </c>
      <c r="E38">
        <f>VLOOKUP(A38,'[2]Vol'!A:H,3,FALSE)</f>
        <v>115.95367880539428</v>
      </c>
      <c r="F38">
        <f>VLOOKUP(A38,'[2]Vol'!A:I,4,FALSE)</f>
        <v>0</v>
      </c>
      <c r="G38">
        <f>VLOOKUP(A38,'[2]Vol'!A:J,5,FALSE)</f>
        <v>205.0420938425843</v>
      </c>
      <c r="H38" s="6">
        <f t="shared" si="2"/>
        <v>320.9957726479786</v>
      </c>
      <c r="I38" s="7">
        <f>VLOOKUP(A38,'[2]Creix'!$A:$G,2,FALSE)</f>
        <v>3.8192546361769413</v>
      </c>
      <c r="J38" s="7">
        <f>VLOOKUP(A38,'[2]Creix'!$A:$G,3,FALSE)</f>
        <v>0</v>
      </c>
      <c r="K38" s="7">
        <f>VLOOKUP(A38,'[2]Creix'!$A:$G,4,FALSE)</f>
        <v>6.442539915158765</v>
      </c>
      <c r="L38" s="6">
        <f t="shared" si="3"/>
        <v>10.261794551335706</v>
      </c>
    </row>
    <row r="39" spans="1:12" ht="12.75">
      <c r="A39" t="s">
        <v>52</v>
      </c>
      <c r="B39" t="s">
        <v>46</v>
      </c>
      <c r="C39" t="s">
        <v>13</v>
      </c>
      <c r="D39">
        <f>VLOOKUP(A39,'[1]Superfície'!$A:$C,2,FALSE)</f>
        <v>0.7521388</v>
      </c>
      <c r="E39">
        <f>VLOOKUP(A39,'[2]Vol'!A:H,3,FALSE)</f>
        <v>61.436602306350714</v>
      </c>
      <c r="F39">
        <f>VLOOKUP(A39,'[2]Vol'!A:I,4,FALSE)</f>
        <v>0</v>
      </c>
      <c r="G39">
        <f>VLOOKUP(A39,'[2]Vol'!A:J,5,FALSE)</f>
        <v>32.36198133001337</v>
      </c>
      <c r="H39" s="6">
        <f t="shared" si="2"/>
        <v>93.79858363636409</v>
      </c>
      <c r="I39" s="7">
        <f>VLOOKUP(A39,'[2]Creix'!$A:$G,2,FALSE)</f>
        <v>3.2321929852166438</v>
      </c>
      <c r="J39" s="7">
        <f>VLOOKUP(A39,'[2]Creix'!$A:$G,3,FALSE)</f>
        <v>0</v>
      </c>
      <c r="K39" s="7">
        <f>VLOOKUP(A39,'[2]Creix'!$A:$G,4,FALSE)</f>
        <v>1.7640791530124533</v>
      </c>
      <c r="L39" s="6">
        <f t="shared" si="3"/>
        <v>4.996272138229097</v>
      </c>
    </row>
    <row r="40" spans="1:12" ht="12.75">
      <c r="A40" t="s">
        <v>53</v>
      </c>
      <c r="B40" t="s">
        <v>46</v>
      </c>
      <c r="C40" t="s">
        <v>13</v>
      </c>
      <c r="D40">
        <f>VLOOKUP(A40,'[1]Superfície'!$A:$C,2,FALSE)</f>
        <v>1.4112149</v>
      </c>
      <c r="E40">
        <f>VLOOKUP(A40,'[2]Vol'!A:H,3,FALSE)</f>
        <v>140.82967681950797</v>
      </c>
      <c r="F40">
        <f>VLOOKUP(A40,'[2]Vol'!A:I,4,FALSE)</f>
        <v>0</v>
      </c>
      <c r="G40">
        <f>VLOOKUP(A40,'[2]Vol'!A:J,5,FALSE)</f>
        <v>161.63180687115133</v>
      </c>
      <c r="H40" s="6">
        <f t="shared" si="2"/>
        <v>302.4614836906593</v>
      </c>
      <c r="I40" s="7">
        <f>VLOOKUP(A40,'[2]Creix'!$A:$G,2,FALSE)</f>
        <v>4.560140641833816</v>
      </c>
      <c r="J40" s="7">
        <f>VLOOKUP(A40,'[2]Creix'!$A:$G,3,FALSE)</f>
        <v>0</v>
      </c>
      <c r="K40" s="7">
        <f>VLOOKUP(A40,'[2]Creix'!$A:$G,4,FALSE)</f>
        <v>4.463653344236821</v>
      </c>
      <c r="L40" s="6">
        <f t="shared" si="3"/>
        <v>9.023793986070636</v>
      </c>
    </row>
    <row r="41" spans="1:12" ht="12.75">
      <c r="A41" t="s">
        <v>54</v>
      </c>
      <c r="B41" t="s">
        <v>46</v>
      </c>
      <c r="C41" t="s">
        <v>13</v>
      </c>
      <c r="D41">
        <f>VLOOKUP(A41,'[1]Superfície'!$A:$C,2,FALSE)</f>
        <v>1.8140403999999999</v>
      </c>
      <c r="E41">
        <f>VLOOKUP(A41,'[2]Vol'!A:H,3,FALSE)</f>
        <v>368.14668686663975</v>
      </c>
      <c r="F41">
        <f>VLOOKUP(A41,'[2]Vol'!A:I,4,FALSE)</f>
        <v>0</v>
      </c>
      <c r="G41">
        <f>VLOOKUP(A41,'[2]Vol'!A:J,5,FALSE)</f>
        <v>205.00630992926057</v>
      </c>
      <c r="H41" s="6">
        <f t="shared" si="2"/>
        <v>573.1529967959003</v>
      </c>
      <c r="I41" s="7">
        <f>VLOOKUP(A41,'[2]Creix'!$A:$G,2,FALSE)</f>
        <v>7.66028433107318</v>
      </c>
      <c r="J41" s="7">
        <f>VLOOKUP(A41,'[2]Creix'!$A:$G,3,FALSE)</f>
        <v>0</v>
      </c>
      <c r="K41" s="7">
        <f>VLOOKUP(A41,'[2]Creix'!$A:$G,4,FALSE)</f>
        <v>3.938894691706002</v>
      </c>
      <c r="L41" s="6">
        <f t="shared" si="3"/>
        <v>11.599179022779182</v>
      </c>
    </row>
    <row r="42" spans="1:12" ht="12.75">
      <c r="A42" t="s">
        <v>55</v>
      </c>
      <c r="B42" t="s">
        <v>46</v>
      </c>
      <c r="C42" t="s">
        <v>13</v>
      </c>
      <c r="D42">
        <f>VLOOKUP(A42,'[1]Superfície'!$A:$C,2,FALSE)</f>
        <v>4.743385</v>
      </c>
      <c r="E42">
        <f>VLOOKUP(A42,'[2]Vol'!A:H,3,FALSE)</f>
        <v>0</v>
      </c>
      <c r="F42">
        <f>VLOOKUP(A42,'[2]Vol'!A:I,4,FALSE)</f>
        <v>534.6304537444083</v>
      </c>
      <c r="G42">
        <f>VLOOKUP(A42,'[2]Vol'!A:J,5,FALSE)</f>
        <v>1068.4995215301503</v>
      </c>
      <c r="H42" s="6">
        <f t="shared" si="2"/>
        <v>1603.1299752745585</v>
      </c>
      <c r="I42" s="7">
        <f>VLOOKUP(A42,'[2]Creix'!$A:$G,2,FALSE)</f>
        <v>0</v>
      </c>
      <c r="J42" s="7">
        <f>VLOOKUP(A42,'[2]Creix'!$A:$G,3,FALSE)</f>
        <v>3.961823654286312</v>
      </c>
      <c r="K42" s="7">
        <f>VLOOKUP(A42,'[2]Creix'!$A:$G,4,FALSE)</f>
        <v>8.532888516190939</v>
      </c>
      <c r="L42" s="6">
        <f t="shared" si="3"/>
        <v>12.49471217047725</v>
      </c>
    </row>
    <row r="43" spans="1:12" ht="12.75">
      <c r="A43" t="s">
        <v>56</v>
      </c>
      <c r="B43" t="s">
        <v>46</v>
      </c>
      <c r="C43" t="s">
        <v>13</v>
      </c>
      <c r="D43">
        <f>VLOOKUP(A43,'[1]Superfície'!$A:$C,2,FALSE)</f>
        <v>2.0230072</v>
      </c>
      <c r="E43">
        <f>VLOOKUP(A43,'[2]Vol'!A:H,3,FALSE)</f>
        <v>0</v>
      </c>
      <c r="F43">
        <f>VLOOKUP(A43,'[2]Vol'!A:I,4,FALSE)</f>
        <v>187.7124813978164</v>
      </c>
      <c r="G43">
        <f>VLOOKUP(A43,'[2]Vol'!A:J,5,FALSE)</f>
        <v>692.3663081673471</v>
      </c>
      <c r="H43" s="6">
        <f t="shared" si="2"/>
        <v>880.0787895651636</v>
      </c>
      <c r="I43" s="7">
        <f>VLOOKUP(A43,'[2]Creix'!$A:$G,2,FALSE)</f>
        <v>0</v>
      </c>
      <c r="J43" s="7">
        <f>VLOOKUP(A43,'[2]Creix'!$A:$G,3,FALSE)</f>
        <v>4.205046940116714</v>
      </c>
      <c r="K43" s="7">
        <f>VLOOKUP(A43,'[2]Creix'!$A:$G,4,FALSE)</f>
        <v>12.560388633595569</v>
      </c>
      <c r="L43" s="6">
        <f t="shared" si="3"/>
        <v>16.76543557371228</v>
      </c>
    </row>
    <row r="44" spans="1:12" ht="12.75">
      <c r="A44" t="s">
        <v>57</v>
      </c>
      <c r="B44" t="s">
        <v>46</v>
      </c>
      <c r="C44" t="s">
        <v>13</v>
      </c>
      <c r="D44">
        <f>VLOOKUP(A44,'[1]Superfície'!$A:$C,2,FALSE)</f>
        <v>2.1499736</v>
      </c>
      <c r="E44">
        <f>VLOOKUP(A44,'[2]Vol'!A:H,3,FALSE)</f>
        <v>131.3530285651646</v>
      </c>
      <c r="F44">
        <f>VLOOKUP(A44,'[2]Vol'!A:I,4,FALSE)</f>
        <v>110.31011514328077</v>
      </c>
      <c r="G44">
        <f>VLOOKUP(A44,'[2]Vol'!A:J,5,FALSE)</f>
        <v>143.3882243551324</v>
      </c>
      <c r="H44" s="6">
        <f t="shared" si="2"/>
        <v>385.0513680635778</v>
      </c>
      <c r="I44" s="7">
        <f>VLOOKUP(A44,'[2]Creix'!$A:$G,2,FALSE)</f>
        <v>2.452788597358083</v>
      </c>
      <c r="J44" s="7">
        <f>VLOOKUP(A44,'[2]Creix'!$A:$G,3,FALSE)</f>
        <v>1.8894468219115739</v>
      </c>
      <c r="K44" s="7">
        <f>VLOOKUP(A44,'[2]Creix'!$A:$G,4,FALSE)</f>
        <v>2.4861765812045657</v>
      </c>
      <c r="L44" s="6">
        <f t="shared" si="3"/>
        <v>6.828412000474223</v>
      </c>
    </row>
    <row r="45" spans="1:12" ht="12.75">
      <c r="A45" t="s">
        <v>58</v>
      </c>
      <c r="B45" t="s">
        <v>46</v>
      </c>
      <c r="C45" t="s">
        <v>13</v>
      </c>
      <c r="D45">
        <f>VLOOKUP(A45,'[1]Superfície'!$A:$C,2,FALSE)</f>
        <v>1.2004700000000001</v>
      </c>
      <c r="E45">
        <f>VLOOKUP(A45,'[2]Vol'!A:H,3,FALSE)</f>
        <v>152.5249113525086</v>
      </c>
      <c r="F45">
        <f>VLOOKUP(A45,'[2]Vol'!A:I,4,FALSE)</f>
        <v>67.65748213715429</v>
      </c>
      <c r="G45">
        <f>VLOOKUP(A45,'[2]Vol'!A:J,5,FALSE)</f>
        <v>184.24985988253997</v>
      </c>
      <c r="H45" s="6">
        <f t="shared" si="2"/>
        <v>404.43225337220287</v>
      </c>
      <c r="I45" s="7">
        <f>VLOOKUP(A45,'[2]Creix'!$A:$G,2,FALSE)</f>
        <v>4.708981220394922</v>
      </c>
      <c r="J45" s="7">
        <f>VLOOKUP(A45,'[2]Creix'!$A:$G,3,FALSE)</f>
        <v>2.2917231753387934</v>
      </c>
      <c r="K45" s="7">
        <f>VLOOKUP(A45,'[2]Creix'!$A:$G,4,FALSE)</f>
        <v>4.539522593191625</v>
      </c>
      <c r="L45" s="6">
        <f t="shared" si="3"/>
        <v>11.54022698892534</v>
      </c>
    </row>
    <row r="46" spans="1:12" ht="12.75">
      <c r="A46" t="s">
        <v>59</v>
      </c>
      <c r="B46" t="s">
        <v>46</v>
      </c>
      <c r="C46" t="s">
        <v>13</v>
      </c>
      <c r="D46">
        <f>VLOOKUP(A46,'[1]Superfície'!$A:$C,2,FALSE)</f>
        <v>2.2016792</v>
      </c>
      <c r="E46">
        <f>VLOOKUP(A46,'[2]Vol'!A:H,3,FALSE)</f>
        <v>436.6256652944683</v>
      </c>
      <c r="F46">
        <f>VLOOKUP(A46,'[2]Vol'!A:I,4,FALSE)</f>
        <v>231.37685417173213</v>
      </c>
      <c r="G46">
        <f>VLOOKUP(A46,'[2]Vol'!A:J,5,FALSE)</f>
        <v>245.40969461220487</v>
      </c>
      <c r="H46" s="6">
        <f t="shared" si="2"/>
        <v>913.4122140784054</v>
      </c>
      <c r="I46" s="7">
        <f>VLOOKUP(A46,'[2]Creix'!$A:$G,2,FALSE)</f>
        <v>7.684005973477853</v>
      </c>
      <c r="J46" s="7">
        <f>VLOOKUP(A46,'[2]Creix'!$A:$G,3,FALSE)</f>
        <v>5.072512947477227</v>
      </c>
      <c r="K46" s="7">
        <f>VLOOKUP(A46,'[2]Creix'!$A:$G,4,FALSE)</f>
        <v>3.9453023154280915</v>
      </c>
      <c r="L46" s="6">
        <f t="shared" si="3"/>
        <v>16.70182123638317</v>
      </c>
    </row>
    <row r="47" spans="1:12" ht="12.75">
      <c r="A47" t="s">
        <v>60</v>
      </c>
      <c r="B47" t="s">
        <v>46</v>
      </c>
      <c r="C47" t="s">
        <v>13</v>
      </c>
      <c r="D47">
        <f>VLOOKUP(A47,'[1]Superfície'!$A:$C,2,FALSE)</f>
        <v>0.5689242</v>
      </c>
      <c r="E47">
        <f>VLOOKUP(A47,'[2]Vol'!A:H,3,FALSE)</f>
        <v>0</v>
      </c>
      <c r="F47">
        <f>VLOOKUP(A47,'[2]Vol'!A:I,4,FALSE)</f>
        <v>63.78832092406963</v>
      </c>
      <c r="G47">
        <f>VLOOKUP(A47,'[2]Vol'!A:J,5,FALSE)</f>
        <v>20.10792722177603</v>
      </c>
      <c r="H47" s="6">
        <f t="shared" si="2"/>
        <v>83.89624814584566</v>
      </c>
      <c r="I47" s="7">
        <f>VLOOKUP(A47,'[2]Creix'!$A:$G,2,FALSE)</f>
        <v>0</v>
      </c>
      <c r="J47" s="7">
        <f>VLOOKUP(A47,'[2]Creix'!$A:$G,3,FALSE)</f>
        <v>3.6567630714825157</v>
      </c>
      <c r="K47" s="7">
        <f>VLOOKUP(A47,'[2]Creix'!$A:$G,4,FALSE)</f>
        <v>1.2481099750380553</v>
      </c>
      <c r="L47" s="6">
        <f t="shared" si="3"/>
        <v>4.904873046520571</v>
      </c>
    </row>
    <row r="48" spans="1:12" ht="12.75">
      <c r="A48" t="s">
        <v>61</v>
      </c>
      <c r="B48" t="s">
        <v>46</v>
      </c>
      <c r="C48" t="s">
        <v>13</v>
      </c>
      <c r="D48">
        <f>VLOOKUP(A48,'[1]Superfície'!$A:$C,2,FALSE)</f>
        <v>1.4153053</v>
      </c>
      <c r="E48">
        <f>VLOOKUP(A48,'[2]Vol'!A:H,3,FALSE)</f>
        <v>34.49382182657218</v>
      </c>
      <c r="F48">
        <f>VLOOKUP(A48,'[2]Vol'!A:I,4,FALSE)</f>
        <v>86.89999504020611</v>
      </c>
      <c r="G48">
        <f>VLOOKUP(A48,'[2]Vol'!A:J,5,FALSE)</f>
        <v>32.61282311465038</v>
      </c>
      <c r="H48" s="6">
        <f t="shared" si="2"/>
        <v>154.00663998142866</v>
      </c>
      <c r="I48" s="7">
        <f>VLOOKUP(A48,'[2]Creix'!$A:$G,2,FALSE)</f>
        <v>1.02012716541846</v>
      </c>
      <c r="J48" s="7">
        <f>VLOOKUP(A48,'[2]Creix'!$A:$G,3,FALSE)</f>
        <v>2.4969390167932484</v>
      </c>
      <c r="K48" s="7">
        <f>VLOOKUP(A48,'[2]Creix'!$A:$G,4,FALSE)</f>
        <v>0.5342914140036248</v>
      </c>
      <c r="L48" s="6">
        <f t="shared" si="3"/>
        <v>4.051357596215333</v>
      </c>
    </row>
    <row r="49" spans="1:12" ht="12.75">
      <c r="A49" t="s">
        <v>62</v>
      </c>
      <c r="B49" t="s">
        <v>46</v>
      </c>
      <c r="C49" t="s">
        <v>13</v>
      </c>
      <c r="D49">
        <f>VLOOKUP(A49,'[1]Superfície'!$A:$C,2,FALSE)</f>
        <v>3.1318967</v>
      </c>
      <c r="E49">
        <f>VLOOKUP(A49,'[2]Vol'!A:H,3,FALSE)</f>
        <v>0</v>
      </c>
      <c r="F49">
        <f>VLOOKUP(A49,'[2]Vol'!A:I,4,FALSE)</f>
        <v>469.03977200479216</v>
      </c>
      <c r="G49">
        <f>VLOOKUP(A49,'[2]Vol'!A:J,5,FALSE)</f>
        <v>98.27575767093698</v>
      </c>
      <c r="H49" s="6">
        <f t="shared" si="2"/>
        <v>567.3155296757292</v>
      </c>
      <c r="I49" s="7">
        <f>VLOOKUP(A49,'[2]Creix'!$A:$G,2,FALSE)</f>
        <v>0</v>
      </c>
      <c r="J49" s="7">
        <f>VLOOKUP(A49,'[2]Creix'!$A:$G,3,FALSE)</f>
        <v>7.446069484448129</v>
      </c>
      <c r="K49" s="7">
        <f>VLOOKUP(A49,'[2]Creix'!$A:$G,4,FALSE)</f>
        <v>2.288082705971383</v>
      </c>
      <c r="L49" s="32">
        <f>SUM(I49:K49)</f>
        <v>9.734152190419511</v>
      </c>
    </row>
    <row r="50" spans="1:12" ht="12.75">
      <c r="A50" s="4" t="s">
        <v>63</v>
      </c>
      <c r="B50" t="s">
        <v>46</v>
      </c>
      <c r="C50" t="s">
        <v>13</v>
      </c>
      <c r="D50">
        <f>VLOOKUP(A50,'[1]Superfície'!$A:$C,2,FALSE)</f>
        <v>2.7337829</v>
      </c>
      <c r="E50">
        <f>VLOOKUP(A50,'[2]Vol'!A:H,3,FALSE)</f>
        <v>161.51748762662038</v>
      </c>
      <c r="F50">
        <f>VLOOKUP(A50,'[2]Vol'!A:I,4,FALSE)</f>
        <v>0</v>
      </c>
      <c r="G50">
        <f>VLOOKUP(A50,'[2]Vol'!A:J,5,FALSE)</f>
        <v>30.4523735957321</v>
      </c>
      <c r="H50" s="6">
        <f t="shared" si="2"/>
        <v>191.96986122235248</v>
      </c>
      <c r="I50" s="7">
        <f>VLOOKUP(A50,'[2]Creix'!$A:$G,2,FALSE)</f>
        <v>2.626150249818446</v>
      </c>
      <c r="J50" s="7">
        <f>VLOOKUP(A50,'[2]Creix'!$A:$G,3,FALSE)</f>
        <v>0</v>
      </c>
      <c r="K50" s="7">
        <f>VLOOKUP(A50,'[2]Creix'!$A:$G,4,FALSE)</f>
        <v>0.8012438412838678</v>
      </c>
      <c r="L50" s="6">
        <f t="shared" si="3"/>
        <v>3.4273940911023137</v>
      </c>
    </row>
    <row r="51" spans="1:12" ht="12.75">
      <c r="A51" s="4" t="s">
        <v>64</v>
      </c>
      <c r="B51" t="s">
        <v>46</v>
      </c>
      <c r="C51" t="s">
        <v>13</v>
      </c>
      <c r="D51">
        <f>VLOOKUP(A51,'[1]Superfície'!$A:$C,2,FALSE)</f>
        <v>4.2306197</v>
      </c>
      <c r="E51">
        <f>VLOOKUP(A51,'[2]Vol'!A:H,3,FALSE)</f>
        <v>249.95366861343913</v>
      </c>
      <c r="F51">
        <f>VLOOKUP(A51,'[2]Vol'!A:I,4,FALSE)</f>
        <v>0</v>
      </c>
      <c r="G51">
        <f>VLOOKUP(A51,'[2]Vol'!A:J,5,FALSE)</f>
        <v>47.12605805159731</v>
      </c>
      <c r="H51" s="6">
        <f t="shared" si="2"/>
        <v>297.07972666503645</v>
      </c>
      <c r="I51" s="7">
        <f>VLOOKUP(A51,'[2]Creix'!$A:$G,2,FALSE)</f>
        <v>2.626150249818446</v>
      </c>
      <c r="J51" s="7">
        <f>VLOOKUP(A51,'[2]Creix'!$A:$G,3,FALSE)</f>
        <v>0</v>
      </c>
      <c r="K51" s="7">
        <f>VLOOKUP(A51,'[2]Creix'!$A:$G,4,FALSE)</f>
        <v>0.8012438412838678</v>
      </c>
      <c r="L51" s="6">
        <f t="shared" si="3"/>
        <v>3.4273940911023137</v>
      </c>
    </row>
    <row r="52" spans="1:12" ht="12.75">
      <c r="A52" t="s">
        <v>65</v>
      </c>
      <c r="B52" t="s">
        <v>46</v>
      </c>
      <c r="C52" t="s">
        <v>13</v>
      </c>
      <c r="D52">
        <f>VLOOKUP(A52,'[1]Superfície'!$A:$C,2,FALSE)</f>
        <v>1.0504418</v>
      </c>
      <c r="E52">
        <f>VLOOKUP(A52,'[2]Vol'!A:H,3,FALSE)</f>
        <v>185.26065342970819</v>
      </c>
      <c r="F52">
        <f>VLOOKUP(A52,'[2]Vol'!A:I,4,FALSE)</f>
        <v>31.4257281325656</v>
      </c>
      <c r="G52">
        <f>VLOOKUP(A52,'[2]Vol'!A:J,5,FALSE)</f>
        <v>33.90983135669244</v>
      </c>
      <c r="H52" s="6">
        <f t="shared" si="2"/>
        <v>250.59621291896624</v>
      </c>
      <c r="I52" s="7">
        <f>VLOOKUP(A52,'[2]Creix'!$A:$G,2,FALSE)</f>
        <v>6.162000991684193</v>
      </c>
      <c r="J52" s="7">
        <f>VLOOKUP(A52,'[2]Creix'!$A:$G,3,FALSE)</f>
        <v>1.5273042293303751</v>
      </c>
      <c r="K52" s="7">
        <f>VLOOKUP(A52,'[2]Creix'!$A:$G,4,FALSE)</f>
        <v>1.3870794459460907</v>
      </c>
      <c r="L52" s="6">
        <f t="shared" si="3"/>
        <v>9.07638466696066</v>
      </c>
    </row>
    <row r="53" spans="1:12" ht="12.75">
      <c r="A53" s="4" t="s">
        <v>66</v>
      </c>
      <c r="B53" t="s">
        <v>46</v>
      </c>
      <c r="C53" t="s">
        <v>13</v>
      </c>
      <c r="D53">
        <f>VLOOKUP(A53,'[1]Superfície'!$A:$C,2,FALSE)</f>
        <v>1.7764999</v>
      </c>
      <c r="E53">
        <f>VLOOKUP(A53,'[2]Vol'!A:H,3,FALSE)</f>
        <v>134.4708684364142</v>
      </c>
      <c r="F53">
        <f>VLOOKUP(A53,'[2]Vol'!A:I,4,FALSE)</f>
        <v>0</v>
      </c>
      <c r="G53">
        <f>VLOOKUP(A53,'[2]Vol'!A:J,5,FALSE)</f>
        <v>0</v>
      </c>
      <c r="H53" s="6">
        <f t="shared" si="2"/>
        <v>134.4708684364142</v>
      </c>
      <c r="I53" s="7">
        <f>VLOOKUP(A53,'[2]Creix'!$A:$G,2,FALSE)</f>
        <v>5.4565855120225875</v>
      </c>
      <c r="J53" s="7">
        <f>VLOOKUP(A53,'[2]Creix'!$A:$G,3,FALSE)</f>
        <v>0</v>
      </c>
      <c r="K53" s="7">
        <f>VLOOKUP(A53,'[2]Creix'!$A:$G,4,FALSE)</f>
        <v>0</v>
      </c>
      <c r="L53" s="6">
        <f t="shared" si="3"/>
        <v>5.4565855120225875</v>
      </c>
    </row>
    <row r="54" spans="1:12" ht="12.75">
      <c r="A54" t="s">
        <v>67</v>
      </c>
      <c r="B54" t="s">
        <v>46</v>
      </c>
      <c r="C54" t="s">
        <v>13</v>
      </c>
      <c r="D54">
        <f>VLOOKUP(A54,'[1]Superfície'!$A:$C,2,FALSE)</f>
        <v>1.7064164000000002</v>
      </c>
      <c r="E54">
        <f>VLOOKUP(A54,'[2]Vol'!A:H,3,FALSE)</f>
        <v>0</v>
      </c>
      <c r="F54">
        <f>VLOOKUP(A54,'[2]Vol'!A:I,4,FALSE)</f>
        <v>192.3314624912167</v>
      </c>
      <c r="G54">
        <f>VLOOKUP(A54,'[2]Vol'!A:J,5,FALSE)</f>
        <v>384.3890190088306</v>
      </c>
      <c r="H54" s="6">
        <f t="shared" si="2"/>
        <v>576.7204815000473</v>
      </c>
      <c r="I54" s="7">
        <f>VLOOKUP(A54,'[2]Creix'!$A:$G,2,FALSE)</f>
        <v>0</v>
      </c>
      <c r="J54" s="7">
        <f>VLOOKUP(A54,'[2]Creix'!$A:$G,3,FALSE)</f>
        <v>3.961823654286312</v>
      </c>
      <c r="K54" s="7">
        <f>VLOOKUP(A54,'[2]Creix'!$A:$G,4,FALSE)</f>
        <v>8.532888516190939</v>
      </c>
      <c r="L54" s="6">
        <f t="shared" si="3"/>
        <v>12.49471217047725</v>
      </c>
    </row>
    <row r="55" spans="1:12" s="8" customFormat="1" ht="12.75">
      <c r="A55" s="8" t="s">
        <v>68</v>
      </c>
      <c r="B55" s="8" t="s">
        <v>69</v>
      </c>
      <c r="C55" s="8" t="s">
        <v>70</v>
      </c>
      <c r="D55" s="8">
        <f>VLOOKUP(A55,'[1]Superfície'!$A:$C,2,FALSE)</f>
        <v>1.4509051</v>
      </c>
      <c r="E55" s="8">
        <f>VLOOKUP(A55,'[2]Vol'!A:H,3,FALSE)</f>
        <v>124.42153650435873</v>
      </c>
      <c r="F55" s="8">
        <f>VLOOKUP(A55,'[2]Vol'!A:I,4,FALSE)</f>
        <v>0</v>
      </c>
      <c r="G55" s="8">
        <f>VLOOKUP(A55,'[2]Vol'!A:J,5,FALSE)</f>
        <v>90.49545010468756</v>
      </c>
      <c r="H55" s="8">
        <f t="shared" si="2"/>
        <v>214.9169866090463</v>
      </c>
      <c r="I55" s="9">
        <f>VLOOKUP(A55,'[2]Creix'!$A:$G,2,FALSE)</f>
        <v>2.87575052022819</v>
      </c>
      <c r="J55" s="9">
        <f>VLOOKUP(A55,'[2]Creix'!$A:$G,3,FALSE)</f>
        <v>0</v>
      </c>
      <c r="K55" s="9">
        <f>VLOOKUP(A55,'[2]Creix'!$A:$G,4,FALSE)</f>
        <v>2.065617196020974</v>
      </c>
      <c r="L55" s="8">
        <f t="shared" si="3"/>
        <v>4.9413677162491645</v>
      </c>
    </row>
    <row r="56" spans="1:12" s="8" customFormat="1" ht="12.75">
      <c r="A56" s="8" t="s">
        <v>71</v>
      </c>
      <c r="B56" s="8" t="s">
        <v>69</v>
      </c>
      <c r="C56" s="8" t="s">
        <v>70</v>
      </c>
      <c r="D56" s="8">
        <f>VLOOKUP(A56,'[1]Superfície'!$A:$C,2,FALSE)</f>
        <v>0.7716174</v>
      </c>
      <c r="E56" s="8">
        <f>VLOOKUP(A56,'[2]Vol'!A:H,3,FALSE)</f>
        <v>0</v>
      </c>
      <c r="F56" s="8">
        <f>VLOOKUP(A56,'[2]Vol'!A:I,4,FALSE)</f>
        <v>255.52229755557934</v>
      </c>
      <c r="G56" s="8">
        <f>VLOOKUP(A56,'[2]Vol'!A:J,5,FALSE)</f>
        <v>13.462479208028526</v>
      </c>
      <c r="H56" s="8">
        <f t="shared" si="2"/>
        <v>268.9847767636079</v>
      </c>
      <c r="I56" s="9">
        <f>VLOOKUP(A56,'[2]Creix'!$A:$G,2,FALSE)</f>
        <v>0</v>
      </c>
      <c r="J56" s="9">
        <f>VLOOKUP(A56,'[2]Creix'!$A:$G,3,FALSE)</f>
        <v>16.70698725461221</v>
      </c>
      <c r="K56" s="9">
        <f>VLOOKUP(A56,'[2]Creix'!$A:$G,4,FALSE)</f>
        <v>0.947797408419785</v>
      </c>
      <c r="L56" s="8">
        <f t="shared" si="3"/>
        <v>17.654784663031993</v>
      </c>
    </row>
    <row r="57" spans="1:12" s="8" customFormat="1" ht="12.75">
      <c r="A57" s="8" t="s">
        <v>72</v>
      </c>
      <c r="B57" s="8" t="s">
        <v>69</v>
      </c>
      <c r="C57" s="8" t="s">
        <v>70</v>
      </c>
      <c r="D57" s="8">
        <f>VLOOKUP(A57,'[1]Superfície'!$A:$C,2,FALSE)</f>
        <v>1.0845804000000001</v>
      </c>
      <c r="E57" s="8">
        <f>VLOOKUP(A57,'[2]Vol'!A:H,3,FALSE)</f>
        <v>0</v>
      </c>
      <c r="F57" s="8">
        <f>VLOOKUP(A57,'[2]Vol'!A:I,4,FALSE)</f>
        <v>237.56491655184143</v>
      </c>
      <c r="G57" s="8">
        <f>VLOOKUP(A57,'[2]Vol'!A:J,5,FALSE)</f>
        <v>44.89215204985185</v>
      </c>
      <c r="H57" s="8">
        <f t="shared" si="2"/>
        <v>282.45706860169327</v>
      </c>
      <c r="I57" s="9">
        <f>VLOOKUP(A57,'[2]Creix'!$A:$G,2,FALSE)</f>
        <v>0</v>
      </c>
      <c r="J57" s="9">
        <f>VLOOKUP(A57,'[2]Creix'!$A:$G,3,FALSE)</f>
        <v>8.879092280159032</v>
      </c>
      <c r="K57" s="9">
        <f>VLOOKUP(A57,'[2]Creix'!$A:$G,4,FALSE)</f>
        <v>2.023990462177757</v>
      </c>
      <c r="L57" s="8">
        <f t="shared" si="3"/>
        <v>10.903082742336789</v>
      </c>
    </row>
    <row r="58" spans="1:12" s="8" customFormat="1" ht="12.75">
      <c r="A58" s="8" t="s">
        <v>73</v>
      </c>
      <c r="B58" s="8" t="s">
        <v>69</v>
      </c>
      <c r="C58" s="8" t="s">
        <v>70</v>
      </c>
      <c r="D58" s="8">
        <f>VLOOKUP(A58,'[1]Superfície'!$A:$C,2,FALSE)</f>
        <v>1.581914</v>
      </c>
      <c r="E58" s="8">
        <f>VLOOKUP(A58,'[2]Vol'!A:H,3,FALSE)</f>
        <v>314.5217607104907</v>
      </c>
      <c r="F58" s="8">
        <f>VLOOKUP(A58,'[2]Vol'!A:I,4,FALSE)</f>
        <v>0</v>
      </c>
      <c r="G58" s="8">
        <f>VLOOKUP(A58,'[2]Vol'!A:J,5,FALSE)</f>
        <v>10.311031394953675</v>
      </c>
      <c r="H58" s="8">
        <f t="shared" si="2"/>
        <v>324.83279210544436</v>
      </c>
      <c r="I58" s="9">
        <f>VLOOKUP(A58,'[2]Creix'!$A:$G,2,FALSE)</f>
        <v>9.405516926701775</v>
      </c>
      <c r="J58" s="9">
        <f>VLOOKUP(A58,'[2]Creix'!$A:$G,3,FALSE)</f>
        <v>0</v>
      </c>
      <c r="K58" s="9">
        <f>VLOOKUP(A58,'[2]Creix'!$A:$G,4,FALSE)</f>
        <v>0.30095692369650934</v>
      </c>
      <c r="L58" s="8">
        <f t="shared" si="3"/>
        <v>9.706473850398284</v>
      </c>
    </row>
    <row r="59" spans="1:12" s="8" customFormat="1" ht="12.75">
      <c r="A59" s="8" t="s">
        <v>74</v>
      </c>
      <c r="B59" s="8" t="s">
        <v>69</v>
      </c>
      <c r="C59" s="8" t="s">
        <v>70</v>
      </c>
      <c r="D59" s="8">
        <f>VLOOKUP(A59,'[1]Superfície'!$A:$C,2,FALSE)</f>
        <v>1.2388221</v>
      </c>
      <c r="E59" s="8">
        <f>VLOOKUP(A59,'[2]Vol'!A:H,3,FALSE)</f>
        <v>0</v>
      </c>
      <c r="F59" s="8">
        <f>VLOOKUP(A59,'[2]Vol'!A:I,4,FALSE)</f>
        <v>209.39335191492574</v>
      </c>
      <c r="G59" s="8">
        <f>VLOOKUP(A59,'[2]Vol'!A:J,5,FALSE)</f>
        <v>17.906676049890848</v>
      </c>
      <c r="H59" s="8">
        <f t="shared" si="2"/>
        <v>227.3000279648166</v>
      </c>
      <c r="I59" s="9">
        <f>VLOOKUP(A59,'[2]Creix'!$A:$G,2,FALSE)</f>
        <v>0</v>
      </c>
      <c r="J59" s="9">
        <f>VLOOKUP(A59,'[2]Creix'!$A:$G,3,FALSE)</f>
        <v>7.39024320432313</v>
      </c>
      <c r="K59" s="9">
        <f>VLOOKUP(A59,'[2]Creix'!$A:$G,4,FALSE)</f>
        <v>0.8569770408884405</v>
      </c>
      <c r="L59" s="8">
        <f t="shared" si="3"/>
        <v>8.24722024521157</v>
      </c>
    </row>
    <row r="60" spans="1:12" s="8" customFormat="1" ht="12.75">
      <c r="A60" s="8" t="s">
        <v>75</v>
      </c>
      <c r="B60" s="8" t="s">
        <v>69</v>
      </c>
      <c r="C60" s="8" t="s">
        <v>70</v>
      </c>
      <c r="D60" s="8">
        <f>VLOOKUP(A60,'[1]Superfície'!$A:$C,2,FALSE)</f>
        <v>0.3294724</v>
      </c>
      <c r="E60" s="8">
        <f>VLOOKUP(A60,'[2]Vol'!A:H,3,FALSE)</f>
        <v>0</v>
      </c>
      <c r="F60" s="8">
        <f>VLOOKUP(A60,'[2]Vol'!A:I,4,FALSE)</f>
        <v>16.139260060203483</v>
      </c>
      <c r="G60" s="8">
        <f>VLOOKUP(A60,'[2]Vol'!A:J,5,FALSE)</f>
        <v>58.29450432463325</v>
      </c>
      <c r="H60" s="8">
        <f t="shared" si="2"/>
        <v>74.43376438483673</v>
      </c>
      <c r="I60" s="9">
        <f>VLOOKUP(A60,'[2]Creix'!$A:$G,2,FALSE)</f>
        <v>0</v>
      </c>
      <c r="J60" s="9">
        <f>VLOOKUP(A60,'[2]Creix'!$A:$G,3,FALSE)</f>
        <v>2.0940052142737096</v>
      </c>
      <c r="K60" s="9">
        <f>VLOOKUP(A60,'[2]Creix'!$A:$G,4,FALSE)</f>
        <v>7.7227389354013924</v>
      </c>
      <c r="L60" s="8">
        <f t="shared" si="3"/>
        <v>9.816744149675102</v>
      </c>
    </row>
    <row r="61" spans="1:12" s="8" customFormat="1" ht="12.75">
      <c r="A61" s="8" t="s">
        <v>76</v>
      </c>
      <c r="B61" s="8" t="s">
        <v>69</v>
      </c>
      <c r="C61" s="8" t="s">
        <v>70</v>
      </c>
      <c r="D61" s="8">
        <f>VLOOKUP(A61,'[1]Superfície'!$A:$C,2,FALSE)</f>
        <v>0.9459798</v>
      </c>
      <c r="E61" s="8">
        <f>VLOOKUP(A61,'[2]Vol'!A:H,3,FALSE)</f>
        <v>0</v>
      </c>
      <c r="F61" s="8">
        <f>VLOOKUP(A61,'[2]Vol'!A:I,4,FALSE)</f>
        <v>189.48491925683456</v>
      </c>
      <c r="G61" s="8">
        <f>VLOOKUP(A61,'[2]Vol'!A:J,5,FALSE)</f>
        <v>31.664067689803343</v>
      </c>
      <c r="H61" s="8">
        <f t="shared" si="2"/>
        <v>221.1489869466379</v>
      </c>
      <c r="I61" s="9">
        <f>VLOOKUP(A61,'[2]Creix'!$A:$G,2,FALSE)</f>
        <v>0</v>
      </c>
      <c r="J61" s="9">
        <f>VLOOKUP(A61,'[2]Creix'!$A:$G,3,FALSE)</f>
        <v>7.885782540706211</v>
      </c>
      <c r="K61" s="9">
        <f>VLOOKUP(A61,'[2]Creix'!$A:$G,4,FALSE)</f>
        <v>1.6876440005182953</v>
      </c>
      <c r="L61" s="8">
        <f t="shared" si="3"/>
        <v>9.573426541224507</v>
      </c>
    </row>
    <row r="62" spans="1:12" s="8" customFormat="1" ht="12.75">
      <c r="A62" s="8" t="s">
        <v>77</v>
      </c>
      <c r="B62" s="8" t="s">
        <v>69</v>
      </c>
      <c r="C62" s="8" t="s">
        <v>70</v>
      </c>
      <c r="D62" s="8">
        <f>VLOOKUP(A62,'[1]Superfície'!$A:$C,2,FALSE)</f>
        <v>3.4832983</v>
      </c>
      <c r="E62" s="8">
        <f>VLOOKUP(A62,'[2]Vol'!A:H,3,FALSE)</f>
        <v>62.36056621612384</v>
      </c>
      <c r="F62" s="8">
        <f>VLOOKUP(A62,'[2]Vol'!A:I,4,FALSE)</f>
        <v>350.5455400930224</v>
      </c>
      <c r="G62" s="8">
        <f>VLOOKUP(A62,'[2]Vol'!A:J,5,FALSE)</f>
        <v>632.554310366662</v>
      </c>
      <c r="H62" s="8">
        <f t="shared" si="2"/>
        <v>1045.4604166758081</v>
      </c>
      <c r="I62" s="9">
        <f>VLOOKUP(A62,'[2]Creix'!$A:$G,2,FALSE)</f>
        <v>0.6594842750662271</v>
      </c>
      <c r="J62" s="9">
        <f>VLOOKUP(A62,'[2]Creix'!$A:$G,3,FALSE)</f>
        <v>3.9572718406732044</v>
      </c>
      <c r="K62" s="9">
        <f>VLOOKUP(A62,'[2]Creix'!$A:$G,4,FALSE)</f>
        <v>5.842372845383042</v>
      </c>
      <c r="L62" s="8">
        <f t="shared" si="3"/>
        <v>10.459128961122474</v>
      </c>
    </row>
    <row r="63" spans="1:12" s="8" customFormat="1" ht="12.75">
      <c r="A63" s="8" t="s">
        <v>78</v>
      </c>
      <c r="B63" s="8" t="s">
        <v>69</v>
      </c>
      <c r="C63" s="8" t="s">
        <v>70</v>
      </c>
      <c r="D63" s="8">
        <f>VLOOKUP(A63,'[1]Superfície'!$A:$C,2,FALSE)</f>
        <v>3.3093552</v>
      </c>
      <c r="E63" s="8">
        <f>VLOOKUP(A63,'[2]Vol'!A:H,3,FALSE)</f>
        <v>0</v>
      </c>
      <c r="F63" s="8">
        <f>VLOOKUP(A63,'[2]Vol'!A:I,4,FALSE)</f>
        <v>361.91344445991655</v>
      </c>
      <c r="G63" s="8">
        <f>VLOOKUP(A63,'[2]Vol'!A:J,5,FALSE)</f>
        <v>576.993089576007</v>
      </c>
      <c r="H63" s="8">
        <f t="shared" si="2"/>
        <v>938.9065340359236</v>
      </c>
      <c r="I63" s="9">
        <f>VLOOKUP(A63,'[2]Creix'!$A:$G,2,FALSE)</f>
        <v>0</v>
      </c>
      <c r="J63" s="9">
        <f>VLOOKUP(A63,'[2]Creix'!$A:$G,3,FALSE)</f>
        <v>3.687284992849522</v>
      </c>
      <c r="K63" s="9">
        <f>VLOOKUP(A63,'[2]Creix'!$A:$G,4,FALSE)</f>
        <v>9.905783672309969</v>
      </c>
      <c r="L63" s="8">
        <f t="shared" si="3"/>
        <v>13.59306866515949</v>
      </c>
    </row>
    <row r="64" spans="1:12" s="8" customFormat="1" ht="12.75">
      <c r="A64" s="8" t="s">
        <v>79</v>
      </c>
      <c r="B64" s="8" t="s">
        <v>69</v>
      </c>
      <c r="C64" s="8" t="s">
        <v>70</v>
      </c>
      <c r="D64" s="8">
        <f>VLOOKUP(A64,'[1]Superfície'!$A:$C,2,FALSE)</f>
        <v>1.9518464</v>
      </c>
      <c r="E64" s="8">
        <f>VLOOKUP(A64,'[2]Vol'!A:H,3,FALSE)</f>
        <v>63.59005771281479</v>
      </c>
      <c r="F64" s="8">
        <f>VLOOKUP(A64,'[2]Vol'!A:I,4,FALSE)</f>
        <v>19.981176069405024</v>
      </c>
      <c r="G64" s="8">
        <f>VLOOKUP(A64,'[2]Vol'!A:J,5,FALSE)</f>
        <v>79.60960629900464</v>
      </c>
      <c r="H64" s="8">
        <f t="shared" si="2"/>
        <v>163.18084008122446</v>
      </c>
      <c r="I64" s="9">
        <f>VLOOKUP(A64,'[2]Creix'!$A:$G,2,FALSE)</f>
        <v>1.3589199377562131</v>
      </c>
      <c r="J64" s="9">
        <f>VLOOKUP(A64,'[2]Creix'!$A:$G,3,FALSE)</f>
        <v>0.5768275965695435</v>
      </c>
      <c r="K64" s="9">
        <f>VLOOKUP(A64,'[2]Creix'!$A:$G,4,FALSE)</f>
        <v>2.1517476260175146</v>
      </c>
      <c r="L64" s="8">
        <f t="shared" si="3"/>
        <v>4.087495160343272</v>
      </c>
    </row>
    <row r="65" spans="1:12" s="8" customFormat="1" ht="12.75">
      <c r="A65" s="8" t="s">
        <v>80</v>
      </c>
      <c r="B65" s="8" t="s">
        <v>69</v>
      </c>
      <c r="C65" s="8" t="s">
        <v>70</v>
      </c>
      <c r="D65" s="8">
        <f>VLOOKUP(A65,'[1]Superfície'!$A:$C,2,FALSE)</f>
        <v>9.6402749</v>
      </c>
      <c r="E65" s="8">
        <f>VLOOKUP(A65,'[2]Vol'!A:H,3,FALSE)</f>
        <v>2206.875826268041</v>
      </c>
      <c r="F65" s="8">
        <f>VLOOKUP(A65,'[2]Vol'!A:I,4,FALSE)</f>
        <v>0</v>
      </c>
      <c r="G65" s="8">
        <f>VLOOKUP(A65,'[2]Vol'!A:J,5,FALSE)</f>
        <v>6584.985741588869</v>
      </c>
      <c r="H65" s="8">
        <f t="shared" si="2"/>
        <v>8791.86156785691</v>
      </c>
      <c r="I65" s="9">
        <f>VLOOKUP(A65,'[2]Creix'!$A:$G,2,FALSE)</f>
        <v>8.377377135496122</v>
      </c>
      <c r="J65" s="9">
        <f>VLOOKUP(A65,'[2]Creix'!$A:$G,3,FALSE)</f>
        <v>0</v>
      </c>
      <c r="K65" s="9">
        <f>VLOOKUP(A65,'[2]Creix'!$A:$G,4,FALSE)</f>
        <v>28.25904334531336</v>
      </c>
      <c r="L65" s="8">
        <f t="shared" si="3"/>
        <v>36.63642048080948</v>
      </c>
    </row>
    <row r="66" spans="1:12" s="8" customFormat="1" ht="12.75">
      <c r="A66" s="8" t="s">
        <v>81</v>
      </c>
      <c r="B66" s="8" t="s">
        <v>69</v>
      </c>
      <c r="C66" s="8" t="s">
        <v>70</v>
      </c>
      <c r="D66" s="8">
        <f>VLOOKUP(A66,'[1]Superfície'!$A:$C,2,FALSE)</f>
        <v>1.4070658</v>
      </c>
      <c r="E66" s="8">
        <f>VLOOKUP(A66,'[2]Vol'!A:H,3,FALSE)</f>
        <v>80.42602182283215</v>
      </c>
      <c r="F66" s="8">
        <f>VLOOKUP(A66,'[2]Vol'!A:I,4,FALSE)</f>
        <v>0</v>
      </c>
      <c r="G66" s="8">
        <f>VLOOKUP(A66,'[2]Vol'!A:J,5,FALSE)</f>
        <v>142.21816921961874</v>
      </c>
      <c r="H66" s="8">
        <f>SUM(E66:G66)</f>
        <v>222.6441910424509</v>
      </c>
      <c r="I66" s="9">
        <f>VLOOKUP(A66,'[2]Creix'!$A:$G,2,FALSE)</f>
        <v>2.2962895619900094</v>
      </c>
      <c r="J66" s="9">
        <f>VLOOKUP(A66,'[2]Creix'!$A:$G,3,FALSE)</f>
        <v>0</v>
      </c>
      <c r="K66" s="9">
        <f>VLOOKUP(A66,'[2]Creix'!$A:$G,4,FALSE)</f>
        <v>3.873514224412056</v>
      </c>
      <c r="L66" s="8">
        <f>SUM(I66:K66)</f>
        <v>6.169803786402065</v>
      </c>
    </row>
    <row r="67" ht="12.75">
      <c r="D67">
        <f>SUM(D55:D66)</f>
        <v>27.195131800000002</v>
      </c>
    </row>
    <row r="68" spans="1:2" ht="12.75">
      <c r="A68" s="27" t="s">
        <v>88</v>
      </c>
      <c r="B68" s="27"/>
    </row>
    <row r="69" spans="1:2" ht="12.75">
      <c r="A69" s="27" t="s">
        <v>51</v>
      </c>
      <c r="B69" s="27">
        <v>1.219</v>
      </c>
    </row>
    <row r="70" spans="1:12" ht="12.75">
      <c r="A70" s="27" t="s">
        <v>55</v>
      </c>
      <c r="B70" s="27">
        <v>4.743</v>
      </c>
      <c r="H70" s="6" t="s">
        <v>83</v>
      </c>
      <c r="L70" s="6" t="s">
        <v>84</v>
      </c>
    </row>
    <row r="71" spans="1:12" ht="12.75">
      <c r="A71" s="27" t="s">
        <v>58</v>
      </c>
      <c r="B71" s="27">
        <v>1.2</v>
      </c>
      <c r="D71" s="7">
        <f>SUM(D2:D66)</f>
        <v>139.78868269999998</v>
      </c>
      <c r="E71" t="s">
        <v>87</v>
      </c>
      <c r="H71" s="10">
        <f>SUM(H2:H66)</f>
        <v>37745.82265428028</v>
      </c>
      <c r="I71" s="11"/>
      <c r="L71" s="12">
        <f>SUM(L2:L66)</f>
        <v>578.8618099083506</v>
      </c>
    </row>
    <row r="72" spans="1:5" ht="12.75">
      <c r="A72" s="27" t="s">
        <v>33</v>
      </c>
      <c r="B72" s="27">
        <v>1.661</v>
      </c>
      <c r="D72" s="7">
        <f>D71-B76</f>
        <v>121.98801603333331</v>
      </c>
      <c r="E72" t="s">
        <v>86</v>
      </c>
    </row>
    <row r="73" spans="1:5" ht="12.75">
      <c r="A73" s="27" t="s">
        <v>67</v>
      </c>
      <c r="B73" s="27">
        <v>1.706</v>
      </c>
      <c r="D73" s="7">
        <f>D72/20</f>
        <v>6.099400801666666</v>
      </c>
      <c r="E73" t="s">
        <v>91</v>
      </c>
    </row>
    <row r="74" spans="1:8" ht="12.75">
      <c r="A74" s="27" t="s">
        <v>57</v>
      </c>
      <c r="B74" s="27">
        <v>2.149</v>
      </c>
      <c r="D74" s="7">
        <f>D73*10</f>
        <v>60.994008016666655</v>
      </c>
      <c r="E74" t="s">
        <v>92</v>
      </c>
      <c r="H74" s="6" t="s">
        <v>85</v>
      </c>
    </row>
    <row r="75" spans="1:8" ht="12.75">
      <c r="A75" s="27" t="s">
        <v>30</v>
      </c>
      <c r="B75" s="27">
        <v>3.719</v>
      </c>
      <c r="H75" s="6">
        <f>(H71/120)+(L71/2)</f>
        <v>603.9794270731776</v>
      </c>
    </row>
    <row r="76" spans="1:5" ht="12.75">
      <c r="A76" s="27" t="s">
        <v>82</v>
      </c>
      <c r="B76" s="30">
        <f>G88</f>
        <v>17.800666666666668</v>
      </c>
      <c r="D76" t="s">
        <v>93</v>
      </c>
      <c r="E76">
        <f>((E77/120)+(E78/2))</f>
        <v>603.9794270731776</v>
      </c>
    </row>
    <row r="77" spans="1:5" ht="12.75">
      <c r="A77" s="28" t="s">
        <v>89</v>
      </c>
      <c r="B77" s="29">
        <f>B78*10</f>
        <v>8.900333333333334</v>
      </c>
      <c r="D77" t="s">
        <v>94</v>
      </c>
      <c r="E77" s="11">
        <f>H71</f>
        <v>37745.82265428028</v>
      </c>
    </row>
    <row r="78" spans="1:5" ht="12.75">
      <c r="A78" s="28" t="s">
        <v>90</v>
      </c>
      <c r="B78" s="29">
        <f>B76/20</f>
        <v>0.8900333333333335</v>
      </c>
      <c r="D78" t="s">
        <v>95</v>
      </c>
      <c r="E78" s="11">
        <f>L71</f>
        <v>578.8618099083506</v>
      </c>
    </row>
    <row r="79" spans="1:4" ht="12.75">
      <c r="A79" s="4" t="s">
        <v>82</v>
      </c>
      <c r="B79" s="29">
        <f>G88</f>
        <v>17.800666666666668</v>
      </c>
      <c r="D79">
        <v>120</v>
      </c>
    </row>
    <row r="80" spans="1:2" ht="13.5" thickBot="1">
      <c r="A80" s="29"/>
      <c r="B80" s="29"/>
    </row>
    <row r="81" spans="1:9" ht="12.75">
      <c r="A81" s="29"/>
      <c r="B81" s="29"/>
      <c r="G81" s="13">
        <v>37.42</v>
      </c>
      <c r="H81" s="14">
        <v>120</v>
      </c>
      <c r="I81" s="15" t="s">
        <v>12</v>
      </c>
    </row>
    <row r="82" spans="7:9" ht="12.75">
      <c r="G82" s="16">
        <v>35.12</v>
      </c>
      <c r="H82" s="17">
        <v>130</v>
      </c>
      <c r="I82" s="18" t="s">
        <v>34</v>
      </c>
    </row>
    <row r="83" spans="7:9" ht="12.75">
      <c r="G83" s="31">
        <v>40.046</v>
      </c>
      <c r="H83" s="17">
        <v>130</v>
      </c>
      <c r="I83" s="18" t="s">
        <v>46</v>
      </c>
    </row>
    <row r="84" spans="7:9" ht="12.75">
      <c r="G84" s="7">
        <v>27.195131800000002</v>
      </c>
      <c r="H84" s="6">
        <v>120</v>
      </c>
      <c r="I84" s="26" t="s">
        <v>69</v>
      </c>
    </row>
    <row r="85" spans="7:9" ht="13.5" thickBot="1">
      <c r="G85" s="19">
        <f>SUBTOTAL(9,G81:G83)</f>
        <v>112.58599999999998</v>
      </c>
      <c r="H85" s="20"/>
      <c r="I85" s="21"/>
    </row>
    <row r="87" spans="7:8" ht="13.5" thickBot="1">
      <c r="G87" s="1" t="s">
        <v>82</v>
      </c>
      <c r="H87" s="3"/>
    </row>
    <row r="88" spans="7:9" ht="12.75">
      <c r="G88" s="22">
        <f>((G81/H81)+(G82/H82)+(G83/H83))*20</f>
        <v>17.800666666666668</v>
      </c>
      <c r="H88" s="23">
        <f>G88*1.15</f>
        <v>20.470766666666666</v>
      </c>
      <c r="I88">
        <f>G88*0.15</f>
        <v>2.6701</v>
      </c>
    </row>
    <row r="89" spans="7:10" ht="13.5" thickBot="1">
      <c r="G89" s="24"/>
      <c r="H89" s="25">
        <f>G88/1.15</f>
        <v>15.478840579710148</v>
      </c>
      <c r="I89" s="7">
        <f>G88-I88</f>
        <v>15.130566666666668</v>
      </c>
      <c r="J89" s="7">
        <f>G88+I88</f>
        <v>20.47076666666667</v>
      </c>
    </row>
    <row r="94" spans="7:8" ht="12.75">
      <c r="G94">
        <f>G88/20</f>
        <v>0.8900333333333335</v>
      </c>
      <c r="H94">
        <f>H88/20</f>
        <v>1.0235383333333332</v>
      </c>
    </row>
  </sheetData>
  <autoFilter ref="A1:L94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IVARS</dc:creator>
  <cp:keywords/>
  <dc:description/>
  <cp:lastModifiedBy>pruebas</cp:lastModifiedBy>
  <dcterms:created xsi:type="dcterms:W3CDTF">2004-08-31T22:46:41Z</dcterms:created>
  <dcterms:modified xsi:type="dcterms:W3CDTF">2004-09-02T02:40:16Z</dcterms:modified>
  <cp:category/>
  <cp:version/>
  <cp:contentType/>
  <cp:contentStatus/>
</cp:coreProperties>
</file>